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2980" windowHeight="9525" activeTab="3"/>
  </bookViews>
  <sheets>
    <sheet name="Q1 - Part A" sheetId="1" r:id="rId1"/>
    <sheet name="Q1 - Part B" sheetId="5" state="hidden" r:id="rId2"/>
    <sheet name="Q1 - Part C" sheetId="6" state="hidden" r:id="rId3"/>
    <sheet name="Question 2" sheetId="7" r:id="rId4"/>
  </sheets>
  <externalReferences>
    <externalReference r:id="rId5"/>
  </externalReferences>
  <definedNames>
    <definedName name="CB_52485d0ce09c4238854610fc883238e9" localSheetId="3" hidden="1">'Question 2'!$C$19</definedName>
    <definedName name="CB_7f66e3431d5e475e8f6adb0d1d3a5e65" localSheetId="3" hidden="1">'Question 2'!$C$16</definedName>
    <definedName name="CB_9ec37d155b7b478bb0a7590365ea57f7" localSheetId="3" hidden="1">'Question 2'!$C$13</definedName>
    <definedName name="CB_bd2e716116524ede9d54eb3470963bae" localSheetId="3" hidden="1">'Question 2'!$C$15</definedName>
    <definedName name="CB_Block_00000000000000000000000000000000" localSheetId="3" hidden="1">"'7.0.0.0"</definedName>
    <definedName name="CB_Block_00000000000000000000000000000001" localSheetId="3" hidden="1">"'634347655559663217"</definedName>
    <definedName name="CB_Block_00000000000000000000000000000003" localSheetId="3" hidden="1">"'11.1.1448.0"</definedName>
    <definedName name="CB_BlockExt_00000000000000000000000000000003" localSheetId="3" hidden="1">"'11.1.2.0.00"</definedName>
    <definedName name="CB_cbf0b154fc534a0186a8b0c96741a8cf" localSheetId="3" hidden="1">'Question 2'!$C$17</definedName>
    <definedName name="CB_dd2f457a0d5846e58aadb01851f4b7e5" localSheetId="3" hidden="1">'Question 2'!$C$14</definedName>
    <definedName name="CBCR_3716b46ec982424f86cb09ee0d7d46a3" localSheetId="3" hidden="1">'Question 2'!$C$6</definedName>
    <definedName name="CBCR_3f4f36c4d3e646f2b017eea3fa9b20e7" localSheetId="3" hidden="1">'Question 2'!$C$7</definedName>
    <definedName name="CBCR_3f58e1fa82104293a6ade7c21e283f62" localSheetId="3" hidden="1">'Question 2'!$C$5</definedName>
    <definedName name="CBCR_53d4b30bcedf484780a9b7170844d497" localSheetId="3" hidden="1">'Question 2'!$C$6</definedName>
    <definedName name="CBCR_599e86f17e5447daa724ec5f60c5f219" localSheetId="3" hidden="1">'Question 2'!$C$7</definedName>
    <definedName name="CBCR_6a4fc05b23304d0484db7f66f45b5df2" localSheetId="3" hidden="1">'Question 2'!$C$6</definedName>
    <definedName name="CBCR_76e10c2ae54949c08258fc41e5cfba40" localSheetId="3" hidden="1">'Question 2'!$C$6</definedName>
    <definedName name="CBCR_7acf29dcba664bdd815c55e69dd1b5ca" localSheetId="3" hidden="1">'Question 2'!$C$7</definedName>
    <definedName name="CBCR_7fd9d3c0cd6748689fdb4d014bea120f" localSheetId="3" hidden="1">'Question 2'!$C$5</definedName>
    <definedName name="CBCR_7fe238ea9a6d4031b8cb2c0323be76d6" localSheetId="3" hidden="1">'Question 2'!$C$6</definedName>
    <definedName name="CBCR_91a4dff00c5e4da6aa3012e47c3a0de1" localSheetId="3" hidden="1">'Question 2'!$C$7</definedName>
    <definedName name="CBCR_93d7e7e9f7e8487195dc7729e10da9fa" localSheetId="3" hidden="1">'Question 2'!$C$5</definedName>
    <definedName name="CBCR_ade442c1de3045cf9f8d953402617f6c" localSheetId="3" hidden="1">'Question 2'!$C$7</definedName>
    <definedName name="CBCR_bad64e6277a242fcb9057b6dd0e94a31" localSheetId="3" hidden="1">'Question 2'!$C$5</definedName>
    <definedName name="CBCR_ff22932ef2b84a57a4915c1b599b9a5f" localSheetId="3" hidden="1">'Question 2'!$C$5</definedName>
    <definedName name="CBx_Sheet_Guid" localSheetId="3" hidden="1">"'2ebe2d63-4f21-4e67-a05d-2f91a0b68f09"</definedName>
    <definedName name="CBx_SheetRef" localSheetId="3" hidden="1">[1]CB_DATA_!$E$14</definedName>
    <definedName name="CBx_StorageType" localSheetId="3" hidden="1">2</definedName>
    <definedName name="coin_cuttype" localSheetId="1" hidden="1">1</definedName>
    <definedName name="coin_dualtol" localSheetId="1" hidden="1">0.0000001</definedName>
    <definedName name="coin_heurs" localSheetId="1" hidden="1">1</definedName>
    <definedName name="coin_integerpresolve" localSheetId="1" hidden="1">1</definedName>
    <definedName name="coin_presolve1" localSheetId="1" hidden="1">1</definedName>
    <definedName name="coin_primaltol" localSheetId="1" hidden="1">0.0000001</definedName>
    <definedName name="grb_async_callbacks" localSheetId="1" hidden="1">1</definedName>
    <definedName name="grb_bariter" localSheetId="1" hidden="1">1E+100</definedName>
    <definedName name="grb_bartol" localSheetId="1" hidden="1">0.00000001</definedName>
    <definedName name="grb_crossover" localSheetId="1" hidden="1">-1</definedName>
    <definedName name="grb_cutoff" localSheetId="1" hidden="1">1E+100</definedName>
    <definedName name="grb_cuts" localSheetId="1" hidden="1">-1</definedName>
    <definedName name="grb_focus" localSheetId="1" hidden="1">0</definedName>
    <definedName name="grb_heur" localSheetId="1" hidden="1">0.05</definedName>
    <definedName name="grb_infeas" localSheetId="1" hidden="1">0.000001</definedName>
    <definedName name="grb_inttol" localSheetId="1" hidden="1">0.00001</definedName>
    <definedName name="grb_method" localSheetId="1" hidden="1">1</definedName>
    <definedName name="grb_nodefilestart" localSheetId="1" hidden="1">1E+100</definedName>
    <definedName name="grb_optimal" localSheetId="1" hidden="1">0.000001</definedName>
    <definedName name="grb_order" localSheetId="1" hidden="1">-1</definedName>
    <definedName name="grb_presolve" localSheetId="1" hidden="1">-1</definedName>
    <definedName name="grb_pricing" localSheetId="1" hidden="1">-1</definedName>
    <definedName name="grb_psdtol" localSheetId="1" hidden="1">0.000001</definedName>
    <definedName name="grb_relmip" localSheetId="1" hidden="1">0.0001</definedName>
    <definedName name="grb_submip" localSheetId="1" hidden="1">500</definedName>
    <definedName name="grb_symmetry" localSheetId="1" hidden="1">-1</definedName>
    <definedName name="grb_threads" localSheetId="1" hidden="1">0</definedName>
    <definedName name="grb_var" localSheetId="1" hidden="1">-1</definedName>
    <definedName name="gurobi_qp" localSheetId="1" hidden="1">2</definedName>
    <definedName name="param_cuthi" localSheetId="1" hidden="1">2E+30</definedName>
    <definedName name="param_cutlo" localSheetId="1" hidden="1">-2E+30</definedName>
    <definedName name="param_epstep" localSheetId="1" hidden="1">0.000001</definedName>
    <definedName name="param_extinc" localSheetId="1" hidden="1">0.5</definedName>
    <definedName name="param_iisbnd" localSheetId="1" hidden="1">0</definedName>
    <definedName name="param_nsfeas" localSheetId="1" hidden="1">0</definedName>
    <definedName name="solver_adj" localSheetId="0" hidden="1">'Q1 - Part A'!$C$6:$L$6</definedName>
    <definedName name="solver_adj" localSheetId="1" hidden="1">'Q1 - Part B'!$C$8:$L$8</definedName>
    <definedName name="solver_adj" localSheetId="2" hidden="1">'Q1 - Part C'!$C$6:$L$6</definedName>
    <definedName name="solver_adj_ob" localSheetId="0" hidden="1">1</definedName>
    <definedName name="solver_adj_ob" localSheetId="1" hidden="1">1</definedName>
    <definedName name="solver_adj_ob" localSheetId="2" hidden="1">1</definedName>
    <definedName name="solver_adj_ob1" localSheetId="1" hidden="1">1</definedName>
    <definedName name="solver_adj_ob1" localSheetId="2" hidden="1">1</definedName>
    <definedName name="solver_adj1" localSheetId="1" hidden="1">'Q1 - Part B'!$C$10:$L$10</definedName>
    <definedName name="solver_adj1" localSheetId="2" hidden="1">'Q1 - Part C'!$C$9:$L$9</definedName>
    <definedName name="solver_bigm" localSheetId="3" hidden="1">1000000</definedName>
    <definedName name="solver_bnd" localSheetId="3" hidden="1">1</definedName>
    <definedName name="solver_cha" localSheetId="0" hidden="1">0</definedName>
    <definedName name="solver_cha" localSheetId="1" hidden="1">0</definedName>
    <definedName name="solver_cha" localSheetId="2" hidden="1">0</definedName>
    <definedName name="solver_cha" localSheetId="3" hidden="1">0</definedName>
    <definedName name="solver_chc1" localSheetId="1" hidden="1">0</definedName>
    <definedName name="solver_chc1" localSheetId="2" hidden="1">0</definedName>
    <definedName name="solver_chc2" localSheetId="1" hidden="1">0</definedName>
    <definedName name="solver_chc2" localSheetId="2" hidden="1">0</definedName>
    <definedName name="solver_chc3" localSheetId="1" hidden="1">0</definedName>
    <definedName name="solver_chc4" localSheetId="1" hidden="1">0</definedName>
    <definedName name="solver_chn" localSheetId="0" hidden="1">4</definedName>
    <definedName name="solver_chn" localSheetId="1" hidden="1">4</definedName>
    <definedName name="solver_chn" localSheetId="2" hidden="1">4</definedName>
    <definedName name="solver_chn" localSheetId="3" hidden="1">4</definedName>
    <definedName name="solver_chp1" localSheetId="1" hidden="1">0</definedName>
    <definedName name="solver_chp1" localSheetId="2" hidden="1">0</definedName>
    <definedName name="solver_chp2" localSheetId="1" hidden="1">0</definedName>
    <definedName name="solver_chp2" localSheetId="2" hidden="1">0</definedName>
    <definedName name="solver_chp3" localSheetId="1" hidden="1">0</definedName>
    <definedName name="solver_chp4" localSheetId="1" hidden="1">0</definedName>
    <definedName name="solver_cht" localSheetId="0" hidden="1">0</definedName>
    <definedName name="solver_cht" localSheetId="1" hidden="1">0</definedName>
    <definedName name="solver_cht" localSheetId="2" hidden="1">0</definedName>
    <definedName name="solver_cht" localSheetId="3" hidden="1">0</definedName>
    <definedName name="solver_cir1" localSheetId="1" hidden="1">1</definedName>
    <definedName name="solver_cir1" localSheetId="2" hidden="1">1</definedName>
    <definedName name="solver_cir2" localSheetId="1" hidden="1">1</definedName>
    <definedName name="solver_cir2" localSheetId="2" hidden="1">1</definedName>
    <definedName name="solver_cir3" localSheetId="1" hidden="1">1</definedName>
    <definedName name="solver_cir4" localSheetId="1" hidden="1">1</definedName>
    <definedName name="solver_con" localSheetId="0" hidden="1">" "</definedName>
    <definedName name="solver_con" localSheetId="1" hidden="1">" "</definedName>
    <definedName name="solver_con" localSheetId="2" hidden="1">" "</definedName>
    <definedName name="solver_con1" localSheetId="1" hidden="1">" "</definedName>
    <definedName name="solver_con1" localSheetId="2" hidden="1">" "</definedName>
    <definedName name="solver_con2" localSheetId="1" hidden="1">" "</definedName>
    <definedName name="solver_con2" localSheetId="2" hidden="1">" "</definedName>
    <definedName name="solver_con3" localSheetId="1" hidden="1">" "</definedName>
    <definedName name="solver_con4" localSheetId="1" hidden="1">" "</definedName>
    <definedName name="solver_corr" hidden="1">1</definedName>
    <definedName name="solver_ctp1" hidden="1">0</definedName>
    <definedName name="solver_ctp2" hidden="1">0</definedName>
    <definedName name="solver_cvg" localSheetId="1" hidden="1">0.0001</definedName>
    <definedName name="solver_dia" localSheetId="0" hidden="1">5</definedName>
    <definedName name="solver_dia" localSheetId="1" hidden="1">5</definedName>
    <definedName name="solver_dia" localSheetId="2" hidden="1">5</definedName>
    <definedName name="solver_dia" localSheetId="3" hidden="1">1</definedName>
    <definedName name="solver_disp" hidden="1">0</definedName>
    <definedName name="solver_drv" localSheetId="1" hidden="1">1</definedName>
    <definedName name="solver_eng" localSheetId="1" hidden="1">1</definedName>
    <definedName name="solver_eng" localSheetId="3" hidden="1">1</definedName>
    <definedName name="solver_est" localSheetId="1" hidden="1">1</definedName>
    <definedName name="solver_eval" hidden="1">0</definedName>
    <definedName name="solver_fns" localSheetId="1" hidden="1">0</definedName>
    <definedName name="solver_glb" localSheetId="1" hidden="1">-1E+30</definedName>
    <definedName name="solver_glb" localSheetId="3" hidden="1">-1E+30</definedName>
    <definedName name="solver_gub" localSheetId="1" hidden="1">1E+30</definedName>
    <definedName name="solver_gub" localSheetId="3" hidden="1">1E+30</definedName>
    <definedName name="solver_iao" localSheetId="0" hidden="1">0</definedName>
    <definedName name="solver_iao" localSheetId="1" hidden="1">0</definedName>
    <definedName name="solver_iao" localSheetId="2" hidden="1">0</definedName>
    <definedName name="solver_iao" localSheetId="3" hidden="1">0</definedName>
    <definedName name="solver_inc" localSheetId="1" hidden="1">0</definedName>
    <definedName name="solver_inc" localSheetId="3" hidden="1">0</definedName>
    <definedName name="solver_int" localSheetId="0" hidden="1">0</definedName>
    <definedName name="solver_int" localSheetId="1" hidden="1">1</definedName>
    <definedName name="solver_int" localSheetId="2" hidden="1">0</definedName>
    <definedName name="solver_int" localSheetId="3" hidden="1">0</definedName>
    <definedName name="solver_irs" localSheetId="0" hidden="1">0</definedName>
    <definedName name="solver_irs" localSheetId="1" hidden="1">0</definedName>
    <definedName name="solver_irs" localSheetId="2" hidden="1">0</definedName>
    <definedName name="solver_ism" localSheetId="0" hidden="1">0</definedName>
    <definedName name="solver_ism" localSheetId="1" hidden="1">0</definedName>
    <definedName name="solver_ism" localSheetId="2" hidden="1">0</definedName>
    <definedName name="solver_ism" localSheetId="3" hidden="1">0</definedName>
    <definedName name="solver_itr" localSheetId="1" hidden="1">2147483647</definedName>
    <definedName name="solver_kiv" localSheetId="1" hidden="1">2E+30</definedName>
    <definedName name="solver_lcens" hidden="1">-1E+30</definedName>
    <definedName name="solver_lcut" hidden="1">-1E+30</definedName>
    <definedName name="solver_lhs_ob1" localSheetId="1" hidden="1">0</definedName>
    <definedName name="solver_lhs_ob1" localSheetId="2" hidden="1">0</definedName>
    <definedName name="solver_lhs_ob2" localSheetId="1" hidden="1">0</definedName>
    <definedName name="solver_lhs_ob2" localSheetId="2" hidden="1">0</definedName>
    <definedName name="solver_lhs_ob3" localSheetId="1" hidden="1">0</definedName>
    <definedName name="solver_lhs_ob4" localSheetId="1" hidden="1">0</definedName>
    <definedName name="solver_lhs1" localSheetId="1" hidden="1">'Q1 - Part B'!$C$8:$L$8</definedName>
    <definedName name="solver_lhs1" localSheetId="2" hidden="1">'Q1 - Part C'!$C$9:$L$9</definedName>
    <definedName name="solver_lhs2" localSheetId="1" hidden="1">'Q1 - Part B'!$C$8:$L$8</definedName>
    <definedName name="solver_lhs2" localSheetId="2" hidden="1">'Q1 - Part C'!$C$9:$L$9</definedName>
    <definedName name="solver_lhs3" localSheetId="1" hidden="1">'Q1 - Part B'!$N$10</definedName>
    <definedName name="solver_lhs4" localSheetId="1" hidden="1">'Q1 - Part B'!$C$10:$L$10</definedName>
    <definedName name="solver_lin" localSheetId="1" hidden="1">2</definedName>
    <definedName name="solver_lin" localSheetId="3" hidden="1">2</definedName>
    <definedName name="solver_loc" localSheetId="1" hidden="1">4</definedName>
    <definedName name="solver_log" localSheetId="1" hidden="1">1</definedName>
    <definedName name="solver_log" localSheetId="3" hidden="1">1</definedName>
    <definedName name="solver_lva" localSheetId="1" hidden="1">0</definedName>
    <definedName name="solver_mda" localSheetId="0" hidden="1">4</definedName>
    <definedName name="solver_mda" localSheetId="1" hidden="1">4</definedName>
    <definedName name="solver_mda" localSheetId="2" hidden="1">4</definedName>
    <definedName name="solver_mda" localSheetId="3" hidden="1">4</definedName>
    <definedName name="solver_mip" localSheetId="1" hidden="1">2147483647</definedName>
    <definedName name="solver_mni" localSheetId="1" hidden="1">30</definedName>
    <definedName name="solver_mod" localSheetId="0" hidden="1">3</definedName>
    <definedName name="solver_mod" localSheetId="1" hidden="1">3</definedName>
    <definedName name="solver_mod" localSheetId="2" hidden="1">3</definedName>
    <definedName name="solver_mod" localSheetId="3" hidden="1">4</definedName>
    <definedName name="solver_mrt" localSheetId="1" hidden="1">0.075</definedName>
    <definedName name="solver_msl" localSheetId="1" hidden="1">0</definedName>
    <definedName name="solver_neg" localSheetId="1" hidden="1">2</definedName>
    <definedName name="solver_nod" localSheetId="1" hidden="1">2147483647</definedName>
    <definedName name="solver_nopt" localSheetId="3" hidden="1">1</definedName>
    <definedName name="solver_nsim" hidden="1">1</definedName>
    <definedName name="solver_nsopt" localSheetId="3" hidden="1">-1</definedName>
    <definedName name="solver_nssim" hidden="1">-1</definedName>
    <definedName name="solver_ntr" localSheetId="0" hidden="1">0</definedName>
    <definedName name="solver_ntr" localSheetId="1" hidden="1">0</definedName>
    <definedName name="solver_ntr" localSheetId="2" hidden="1">0</definedName>
    <definedName name="solver_ntr" localSheetId="3" hidden="1">0</definedName>
    <definedName name="solver_ntri" localSheetId="3" hidden="1">10000</definedName>
    <definedName name="solver_ntri" hidden="1">1000</definedName>
    <definedName name="solver_num" localSheetId="0" hidden="1">0</definedName>
    <definedName name="solver_num" localSheetId="1" hidden="1">4</definedName>
    <definedName name="solver_num" localSheetId="2" hidden="1">2</definedName>
    <definedName name="solver_nwt" localSheetId="1" hidden="1">1</definedName>
    <definedName name="solver_obc" localSheetId="0" hidden="1">0</definedName>
    <definedName name="solver_obc" localSheetId="1" hidden="1">0</definedName>
    <definedName name="solver_obc" localSheetId="2" hidden="1">0</definedName>
    <definedName name="solver_obp" localSheetId="0" hidden="1">0</definedName>
    <definedName name="solver_obp" localSheetId="1" hidden="1">0</definedName>
    <definedName name="solver_obp" localSheetId="2" hidden="1">0</definedName>
    <definedName name="solver_opt" localSheetId="0" hidden="1">'Q1 - Part A'!$F$10</definedName>
    <definedName name="solver_opt" localSheetId="1" hidden="1">'Q1 - Part B'!$F$16</definedName>
    <definedName name="solver_opt" localSheetId="2" hidden="1">'Q1 - Part C'!$F$15</definedName>
    <definedName name="solver_opt_ob" localSheetId="0" hidden="1">1</definedName>
    <definedName name="solver_opt_ob" localSheetId="1" hidden="1">1</definedName>
    <definedName name="solver_opt_ob" localSheetId="2" hidden="1">1</definedName>
    <definedName name="solver_pre" localSheetId="1" hidden="1">0.000000001</definedName>
    <definedName name="solver_psi" localSheetId="0" hidden="1">0</definedName>
    <definedName name="solver_psi" localSheetId="1" hidden="1">0</definedName>
    <definedName name="solver_psi" localSheetId="2" hidden="1">0</definedName>
    <definedName name="solver_psi" localSheetId="3" hidden="1">0</definedName>
    <definedName name="solver_rbv" localSheetId="1" hidden="1">1</definedName>
    <definedName name="solver_rdp" localSheetId="0" hidden="1">0</definedName>
    <definedName name="solver_rdp" localSheetId="1" hidden="1">0</definedName>
    <definedName name="solver_rdp" localSheetId="2" hidden="1">0</definedName>
    <definedName name="solver_rel1" localSheetId="1" hidden="1">1</definedName>
    <definedName name="solver_rel1" localSheetId="2" hidden="1">3</definedName>
    <definedName name="solver_rel2" localSheetId="1" hidden="1">3</definedName>
    <definedName name="solver_rel2" localSheetId="2" hidden="1">3</definedName>
    <definedName name="solver_rel3" localSheetId="1" hidden="1">1</definedName>
    <definedName name="solver_rel4" localSheetId="1" hidden="1">5</definedName>
    <definedName name="solver_rep" localSheetId="1" hidden="1">2</definedName>
    <definedName name="solver_rgen" hidden="1">1</definedName>
    <definedName name="solver_rhs1" localSheetId="1" hidden="1">'Q1 - Part B'!$C$11:$L$11</definedName>
    <definedName name="solver_rhs1" localSheetId="2" hidden="1">'Q1 - Part C'!$C$8:$L$8</definedName>
    <definedName name="solver_rhs2" localSheetId="1" hidden="1">'Q1 - Part B'!$C$12:$L$12</definedName>
    <definedName name="solver_rhs2" localSheetId="2" hidden="1">'Q1 - Part C'!$C$6:$L$6</definedName>
    <definedName name="solver_rhs3" localSheetId="1" hidden="1">'Q1 - Part B'!$P$10</definedName>
    <definedName name="solver_rhs4" localSheetId="1" hidden="1">'Q1 - Part B'!$P$10</definedName>
    <definedName name="solver_rlx" localSheetId="0" hidden="1">0</definedName>
    <definedName name="solver_rlx" localSheetId="1" hidden="1">0</definedName>
    <definedName name="solver_rlx" localSheetId="2" hidden="1">0</definedName>
    <definedName name="solver_rsd" localSheetId="1" hidden="1">0</definedName>
    <definedName name="solver_rsmp" hidden="1">2</definedName>
    <definedName name="solver_rtr" localSheetId="0" hidden="1">0</definedName>
    <definedName name="solver_rtr" localSheetId="1" hidden="1">0</definedName>
    <definedName name="solver_rtr" localSheetId="2" hidden="1">0</definedName>
    <definedName name="solver_rxc1" localSheetId="1" hidden="1">1</definedName>
    <definedName name="solver_rxc1" localSheetId="2" hidden="1">1</definedName>
    <definedName name="solver_rxc2" localSheetId="1" hidden="1">1</definedName>
    <definedName name="solver_rxc2" localSheetId="2" hidden="1">1</definedName>
    <definedName name="solver_rxc3" localSheetId="1" hidden="1">1</definedName>
    <definedName name="solver_rxc4" localSheetId="1" hidden="1">1</definedName>
    <definedName name="solver_rxv" localSheetId="0" hidden="1">1</definedName>
    <definedName name="solver_rxv" localSheetId="1" hidden="1">1</definedName>
    <definedName name="solver_rxv" localSheetId="2" hidden="1">1</definedName>
    <definedName name="solver_rxv1" localSheetId="1" hidden="1">1</definedName>
    <definedName name="solver_rxv1" localSheetId="2" hidden="1">1</definedName>
    <definedName name="solver_scl" localSheetId="1" hidden="1">0</definedName>
    <definedName name="solver_seed" localSheetId="3" hidden="1">123</definedName>
    <definedName name="solver_seed" hidden="1">0</definedName>
    <definedName name="solver_sel" localSheetId="0" hidden="1">1</definedName>
    <definedName name="solver_sel" localSheetId="1" hidden="1">1</definedName>
    <definedName name="solver_sel" localSheetId="2" hidden="1">1</definedName>
    <definedName name="solver_sho" localSheetId="1" hidden="1">2</definedName>
    <definedName name="solver_slv" localSheetId="0" hidden="1">0</definedName>
    <definedName name="solver_slv" localSheetId="1" hidden="1">0</definedName>
    <definedName name="solver_slv" localSheetId="2" hidden="1">0</definedName>
    <definedName name="solver_slv" localSheetId="3" hidden="1">0</definedName>
    <definedName name="solver_slvu" localSheetId="0" hidden="1">0</definedName>
    <definedName name="solver_slvu" localSheetId="1" hidden="1">0</definedName>
    <definedName name="solver_slvu" localSheetId="2" hidden="1">0</definedName>
    <definedName name="solver_slvu" localSheetId="3" hidden="1">0</definedName>
    <definedName name="solver_ssz" localSheetId="1" hidden="1">0</definedName>
    <definedName name="solver_strm" hidden="1">0</definedName>
    <definedName name="solver_tim" localSheetId="1" hidden="1">2147483647</definedName>
    <definedName name="solver_tms" localSheetId="1" hidden="1">0</definedName>
    <definedName name="solver_tol" localSheetId="1" hidden="1">0</definedName>
    <definedName name="solver_tree_a" localSheetId="3" hidden="1">1</definedName>
    <definedName name="solver_tree_b" localSheetId="3" hidden="1">1</definedName>
    <definedName name="solver_tree_ce" localSheetId="3" hidden="1">1</definedName>
    <definedName name="solver_tree_dn" localSheetId="3" hidden="1">1</definedName>
    <definedName name="solver_tree_rt" localSheetId="3" hidden="1">1000000000000</definedName>
    <definedName name="solver_typ" localSheetId="0" hidden="1">2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ubigm" localSheetId="1" hidden="1">1000000</definedName>
    <definedName name="solver_ucens" hidden="1">1E+30</definedName>
    <definedName name="solver_ucut" hidden="1">1E+30</definedName>
    <definedName name="solver_umod" localSheetId="0" hidden="1">1</definedName>
    <definedName name="solver_umod" localSheetId="1" hidden="1">1</definedName>
    <definedName name="solver_umod" localSheetId="2" hidden="1">1</definedName>
    <definedName name="solver_umod" localSheetId="3" hidden="1">1</definedName>
    <definedName name="solver_urs" localSheetId="0" hidden="1">0</definedName>
    <definedName name="solver_urs" localSheetId="1" hidden="1">0</definedName>
    <definedName name="solver_urs" localSheetId="2" hidden="1">0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r" localSheetId="0" hidden="1">" "</definedName>
    <definedName name="solver_var" localSheetId="1" hidden="1">" "</definedName>
    <definedName name="solver_var" localSheetId="2" hidden="1">" "</definedName>
    <definedName name="solver_var1" localSheetId="1" hidden="1">" "</definedName>
    <definedName name="solver_var1" localSheetId="2" hidden="1">" "</definedName>
    <definedName name="solver_ver" localSheetId="0" hidden="1">10</definedName>
    <definedName name="solver_ver" localSheetId="1" hidden="1">10</definedName>
    <definedName name="solver_ver" localSheetId="2" hidden="1">10</definedName>
    <definedName name="solver_ver" localSheetId="3" hidden="1">10</definedName>
    <definedName name="solver_vir" localSheetId="0" hidden="1">1</definedName>
    <definedName name="solver_vir" localSheetId="1" hidden="1">1</definedName>
    <definedName name="solver_vir" localSheetId="2" hidden="1">1</definedName>
    <definedName name="solver_vir1" localSheetId="1" hidden="1">1</definedName>
    <definedName name="solver_vir1" localSheetId="2" hidden="1">1</definedName>
    <definedName name="solver_vol" localSheetId="0" hidden="1">0</definedName>
    <definedName name="solver_vol" localSheetId="1" hidden="1">0</definedName>
    <definedName name="solver_vol" localSheetId="2" hidden="1">0</definedName>
    <definedName name="solver_vol" localSheetId="3" hidden="1">0</definedName>
    <definedName name="solver_vst" localSheetId="0" hidden="1">0</definedName>
    <definedName name="solver_vst" localSheetId="1" hidden="1">0</definedName>
    <definedName name="solver_vst" localSheetId="2" hidden="1">0</definedName>
    <definedName name="solver_vst1" localSheetId="1" hidden="1">0</definedName>
    <definedName name="solver_vst1" localSheetId="2" hidden="1">0</definedName>
    <definedName name="solveri_ISpPars_C13C17" localSheetId="3" hidden="1">"RiskSolver.UI.Charts.InputDlgPars:-1000001;0;1;36;30;28;44;0;90;80;0;0;0;0;"</definedName>
  </definedNames>
  <calcPr calcId="145621"/>
</workbook>
</file>

<file path=xl/calcChain.xml><?xml version="1.0" encoding="utf-8"?>
<calcChain xmlns="http://schemas.openxmlformats.org/spreadsheetml/2006/main">
  <c r="C21" i="7" l="1"/>
  <c r="C16" i="7"/>
  <c r="C20" i="7"/>
  <c r="C15" i="7"/>
  <c r="C14" i="7"/>
  <c r="C17" i="7"/>
  <c r="C13" i="7"/>
  <c r="C19" i="7" l="1"/>
  <c r="P28" i="1" l="1"/>
  <c r="O28" i="1"/>
  <c r="N28" i="1"/>
  <c r="F14" i="6" l="1"/>
  <c r="D8" i="6"/>
  <c r="E8" i="6"/>
  <c r="F8" i="6"/>
  <c r="G8" i="6"/>
  <c r="H8" i="6"/>
  <c r="I8" i="6"/>
  <c r="J8" i="6"/>
  <c r="K8" i="6"/>
  <c r="L8" i="6"/>
  <c r="C8" i="6"/>
  <c r="N263" i="6"/>
  <c r="O263" i="6" s="1"/>
  <c r="P263" i="6" s="1"/>
  <c r="N262" i="6"/>
  <c r="O262" i="6" s="1"/>
  <c r="P262" i="6" s="1"/>
  <c r="N261" i="6"/>
  <c r="O261" i="6" s="1"/>
  <c r="P261" i="6" s="1"/>
  <c r="N260" i="6"/>
  <c r="O260" i="6" s="1"/>
  <c r="P260" i="6" s="1"/>
  <c r="N259" i="6"/>
  <c r="O259" i="6" s="1"/>
  <c r="P259" i="6" s="1"/>
  <c r="N258" i="6"/>
  <c r="O258" i="6" s="1"/>
  <c r="P258" i="6" s="1"/>
  <c r="N257" i="6"/>
  <c r="O257" i="6" s="1"/>
  <c r="P257" i="6" s="1"/>
  <c r="N256" i="6"/>
  <c r="O256" i="6" s="1"/>
  <c r="P256" i="6" s="1"/>
  <c r="N255" i="6"/>
  <c r="O255" i="6" s="1"/>
  <c r="P255" i="6" s="1"/>
  <c r="N254" i="6"/>
  <c r="O254" i="6" s="1"/>
  <c r="P254" i="6" s="1"/>
  <c r="N253" i="6"/>
  <c r="O253" i="6" s="1"/>
  <c r="P253" i="6" s="1"/>
  <c r="N252" i="6"/>
  <c r="O252" i="6" s="1"/>
  <c r="P252" i="6" s="1"/>
  <c r="N251" i="6"/>
  <c r="O251" i="6" s="1"/>
  <c r="P251" i="6" s="1"/>
  <c r="N250" i="6"/>
  <c r="O250" i="6" s="1"/>
  <c r="P250" i="6" s="1"/>
  <c r="N249" i="6"/>
  <c r="O249" i="6" s="1"/>
  <c r="P249" i="6" s="1"/>
  <c r="N248" i="6"/>
  <c r="O248" i="6" s="1"/>
  <c r="P248" i="6" s="1"/>
  <c r="N247" i="6"/>
  <c r="O247" i="6" s="1"/>
  <c r="P247" i="6" s="1"/>
  <c r="N246" i="6"/>
  <c r="O246" i="6" s="1"/>
  <c r="P246" i="6" s="1"/>
  <c r="N245" i="6"/>
  <c r="O245" i="6" s="1"/>
  <c r="P245" i="6" s="1"/>
  <c r="N244" i="6"/>
  <c r="O244" i="6" s="1"/>
  <c r="P244" i="6" s="1"/>
  <c r="N243" i="6"/>
  <c r="O243" i="6" s="1"/>
  <c r="P243" i="6" s="1"/>
  <c r="N242" i="6"/>
  <c r="O242" i="6" s="1"/>
  <c r="P242" i="6" s="1"/>
  <c r="N241" i="6"/>
  <c r="O241" i="6" s="1"/>
  <c r="P241" i="6" s="1"/>
  <c r="N240" i="6"/>
  <c r="O240" i="6" s="1"/>
  <c r="P240" i="6" s="1"/>
  <c r="N239" i="6"/>
  <c r="O239" i="6" s="1"/>
  <c r="P239" i="6" s="1"/>
  <c r="N238" i="6"/>
  <c r="O238" i="6" s="1"/>
  <c r="P238" i="6" s="1"/>
  <c r="N237" i="6"/>
  <c r="O237" i="6" s="1"/>
  <c r="P237" i="6" s="1"/>
  <c r="N236" i="6"/>
  <c r="O236" i="6" s="1"/>
  <c r="P236" i="6" s="1"/>
  <c r="N235" i="6"/>
  <c r="O235" i="6" s="1"/>
  <c r="P235" i="6" s="1"/>
  <c r="N234" i="6"/>
  <c r="O234" i="6" s="1"/>
  <c r="P234" i="6" s="1"/>
  <c r="N233" i="6"/>
  <c r="O233" i="6" s="1"/>
  <c r="P233" i="6" s="1"/>
  <c r="N232" i="6"/>
  <c r="O232" i="6" s="1"/>
  <c r="P232" i="6" s="1"/>
  <c r="N231" i="6"/>
  <c r="O231" i="6" s="1"/>
  <c r="P231" i="6" s="1"/>
  <c r="N230" i="6"/>
  <c r="O230" i="6" s="1"/>
  <c r="P230" i="6" s="1"/>
  <c r="N229" i="6"/>
  <c r="O229" i="6" s="1"/>
  <c r="P229" i="6" s="1"/>
  <c r="N228" i="6"/>
  <c r="O228" i="6" s="1"/>
  <c r="P228" i="6" s="1"/>
  <c r="N227" i="6"/>
  <c r="O227" i="6" s="1"/>
  <c r="P227" i="6" s="1"/>
  <c r="N226" i="6"/>
  <c r="O226" i="6" s="1"/>
  <c r="P226" i="6" s="1"/>
  <c r="N225" i="6"/>
  <c r="O225" i="6" s="1"/>
  <c r="P225" i="6" s="1"/>
  <c r="N224" i="6"/>
  <c r="O224" i="6" s="1"/>
  <c r="P224" i="6" s="1"/>
  <c r="N223" i="6"/>
  <c r="O223" i="6" s="1"/>
  <c r="P223" i="6" s="1"/>
  <c r="N222" i="6"/>
  <c r="O222" i="6" s="1"/>
  <c r="P222" i="6" s="1"/>
  <c r="N221" i="6"/>
  <c r="O221" i="6" s="1"/>
  <c r="P221" i="6" s="1"/>
  <c r="N220" i="6"/>
  <c r="O220" i="6" s="1"/>
  <c r="P220" i="6" s="1"/>
  <c r="N219" i="6"/>
  <c r="O219" i="6" s="1"/>
  <c r="P219" i="6" s="1"/>
  <c r="N218" i="6"/>
  <c r="O218" i="6" s="1"/>
  <c r="P218" i="6" s="1"/>
  <c r="N217" i="6"/>
  <c r="O217" i="6" s="1"/>
  <c r="P217" i="6" s="1"/>
  <c r="N216" i="6"/>
  <c r="O216" i="6" s="1"/>
  <c r="P216" i="6" s="1"/>
  <c r="N215" i="6"/>
  <c r="O215" i="6" s="1"/>
  <c r="P215" i="6" s="1"/>
  <c r="N214" i="6"/>
  <c r="O214" i="6" s="1"/>
  <c r="P214" i="6" s="1"/>
  <c r="N213" i="6"/>
  <c r="O213" i="6" s="1"/>
  <c r="P213" i="6" s="1"/>
  <c r="N212" i="6"/>
  <c r="O212" i="6" s="1"/>
  <c r="P212" i="6" s="1"/>
  <c r="N211" i="6"/>
  <c r="O211" i="6" s="1"/>
  <c r="P211" i="6" s="1"/>
  <c r="N210" i="6"/>
  <c r="O210" i="6" s="1"/>
  <c r="P210" i="6" s="1"/>
  <c r="N209" i="6"/>
  <c r="O209" i="6" s="1"/>
  <c r="P209" i="6" s="1"/>
  <c r="N208" i="6"/>
  <c r="O208" i="6" s="1"/>
  <c r="P208" i="6" s="1"/>
  <c r="N207" i="6"/>
  <c r="O207" i="6" s="1"/>
  <c r="P207" i="6" s="1"/>
  <c r="N206" i="6"/>
  <c r="O206" i="6" s="1"/>
  <c r="P206" i="6" s="1"/>
  <c r="N205" i="6"/>
  <c r="O205" i="6" s="1"/>
  <c r="P205" i="6" s="1"/>
  <c r="N204" i="6"/>
  <c r="O204" i="6" s="1"/>
  <c r="P204" i="6" s="1"/>
  <c r="N203" i="6"/>
  <c r="O203" i="6" s="1"/>
  <c r="P203" i="6" s="1"/>
  <c r="N202" i="6"/>
  <c r="O202" i="6" s="1"/>
  <c r="P202" i="6" s="1"/>
  <c r="N201" i="6"/>
  <c r="O201" i="6" s="1"/>
  <c r="P201" i="6" s="1"/>
  <c r="N200" i="6"/>
  <c r="O200" i="6" s="1"/>
  <c r="P200" i="6" s="1"/>
  <c r="N199" i="6"/>
  <c r="O199" i="6" s="1"/>
  <c r="P199" i="6" s="1"/>
  <c r="N198" i="6"/>
  <c r="O198" i="6" s="1"/>
  <c r="P198" i="6" s="1"/>
  <c r="N197" i="6"/>
  <c r="O197" i="6" s="1"/>
  <c r="P197" i="6" s="1"/>
  <c r="N196" i="6"/>
  <c r="O196" i="6" s="1"/>
  <c r="P196" i="6" s="1"/>
  <c r="N195" i="6"/>
  <c r="O195" i="6" s="1"/>
  <c r="P195" i="6" s="1"/>
  <c r="N194" i="6"/>
  <c r="O194" i="6" s="1"/>
  <c r="P194" i="6" s="1"/>
  <c r="N193" i="6"/>
  <c r="O193" i="6" s="1"/>
  <c r="P193" i="6" s="1"/>
  <c r="N192" i="6"/>
  <c r="O192" i="6" s="1"/>
  <c r="P192" i="6" s="1"/>
  <c r="N191" i="6"/>
  <c r="O191" i="6" s="1"/>
  <c r="P191" i="6" s="1"/>
  <c r="N190" i="6"/>
  <c r="O190" i="6" s="1"/>
  <c r="P190" i="6" s="1"/>
  <c r="N189" i="6"/>
  <c r="O189" i="6" s="1"/>
  <c r="P189" i="6" s="1"/>
  <c r="N188" i="6"/>
  <c r="O188" i="6" s="1"/>
  <c r="P188" i="6" s="1"/>
  <c r="N187" i="6"/>
  <c r="O187" i="6" s="1"/>
  <c r="P187" i="6" s="1"/>
  <c r="N186" i="6"/>
  <c r="O186" i="6" s="1"/>
  <c r="P186" i="6" s="1"/>
  <c r="N185" i="6"/>
  <c r="O185" i="6" s="1"/>
  <c r="P185" i="6" s="1"/>
  <c r="N184" i="6"/>
  <c r="O184" i="6" s="1"/>
  <c r="P184" i="6" s="1"/>
  <c r="N183" i="6"/>
  <c r="O183" i="6" s="1"/>
  <c r="P183" i="6" s="1"/>
  <c r="N182" i="6"/>
  <c r="O182" i="6" s="1"/>
  <c r="P182" i="6" s="1"/>
  <c r="N181" i="6"/>
  <c r="O181" i="6" s="1"/>
  <c r="P181" i="6" s="1"/>
  <c r="N180" i="6"/>
  <c r="O180" i="6" s="1"/>
  <c r="P180" i="6" s="1"/>
  <c r="N179" i="6"/>
  <c r="O179" i="6" s="1"/>
  <c r="P179" i="6" s="1"/>
  <c r="N178" i="6"/>
  <c r="O178" i="6" s="1"/>
  <c r="P178" i="6" s="1"/>
  <c r="N177" i="6"/>
  <c r="O177" i="6" s="1"/>
  <c r="P177" i="6" s="1"/>
  <c r="N176" i="6"/>
  <c r="O176" i="6" s="1"/>
  <c r="P176" i="6" s="1"/>
  <c r="N175" i="6"/>
  <c r="O175" i="6" s="1"/>
  <c r="P175" i="6" s="1"/>
  <c r="N174" i="6"/>
  <c r="O174" i="6" s="1"/>
  <c r="P174" i="6" s="1"/>
  <c r="N173" i="6"/>
  <c r="O173" i="6" s="1"/>
  <c r="P173" i="6" s="1"/>
  <c r="N172" i="6"/>
  <c r="O172" i="6" s="1"/>
  <c r="P172" i="6" s="1"/>
  <c r="N171" i="6"/>
  <c r="O171" i="6" s="1"/>
  <c r="P171" i="6" s="1"/>
  <c r="N170" i="6"/>
  <c r="O170" i="6" s="1"/>
  <c r="P170" i="6" s="1"/>
  <c r="N169" i="6"/>
  <c r="O169" i="6" s="1"/>
  <c r="P169" i="6" s="1"/>
  <c r="N168" i="6"/>
  <c r="O168" i="6" s="1"/>
  <c r="P168" i="6" s="1"/>
  <c r="N167" i="6"/>
  <c r="O167" i="6" s="1"/>
  <c r="P167" i="6" s="1"/>
  <c r="N166" i="6"/>
  <c r="O166" i="6" s="1"/>
  <c r="P166" i="6" s="1"/>
  <c r="N165" i="6"/>
  <c r="O165" i="6" s="1"/>
  <c r="P165" i="6" s="1"/>
  <c r="N164" i="6"/>
  <c r="O164" i="6" s="1"/>
  <c r="P164" i="6" s="1"/>
  <c r="N163" i="6"/>
  <c r="O163" i="6" s="1"/>
  <c r="P163" i="6" s="1"/>
  <c r="N162" i="6"/>
  <c r="O162" i="6" s="1"/>
  <c r="P162" i="6" s="1"/>
  <c r="N161" i="6"/>
  <c r="O161" i="6" s="1"/>
  <c r="P161" i="6" s="1"/>
  <c r="N160" i="6"/>
  <c r="O160" i="6" s="1"/>
  <c r="P160" i="6" s="1"/>
  <c r="N159" i="6"/>
  <c r="O159" i="6" s="1"/>
  <c r="P159" i="6" s="1"/>
  <c r="N158" i="6"/>
  <c r="O158" i="6" s="1"/>
  <c r="P158" i="6" s="1"/>
  <c r="N157" i="6"/>
  <c r="O157" i="6" s="1"/>
  <c r="P157" i="6" s="1"/>
  <c r="N156" i="6"/>
  <c r="O156" i="6" s="1"/>
  <c r="P156" i="6" s="1"/>
  <c r="N155" i="6"/>
  <c r="O155" i="6" s="1"/>
  <c r="P155" i="6" s="1"/>
  <c r="N154" i="6"/>
  <c r="O154" i="6" s="1"/>
  <c r="P154" i="6" s="1"/>
  <c r="N153" i="6"/>
  <c r="O153" i="6" s="1"/>
  <c r="P153" i="6" s="1"/>
  <c r="N152" i="6"/>
  <c r="O152" i="6" s="1"/>
  <c r="P152" i="6" s="1"/>
  <c r="N151" i="6"/>
  <c r="O151" i="6" s="1"/>
  <c r="P151" i="6" s="1"/>
  <c r="N150" i="6"/>
  <c r="O150" i="6" s="1"/>
  <c r="P150" i="6" s="1"/>
  <c r="N149" i="6"/>
  <c r="O149" i="6" s="1"/>
  <c r="P149" i="6" s="1"/>
  <c r="N148" i="6"/>
  <c r="O148" i="6" s="1"/>
  <c r="P148" i="6" s="1"/>
  <c r="N147" i="6"/>
  <c r="O147" i="6" s="1"/>
  <c r="P147" i="6" s="1"/>
  <c r="N146" i="6"/>
  <c r="O146" i="6" s="1"/>
  <c r="P146" i="6" s="1"/>
  <c r="N145" i="6"/>
  <c r="O145" i="6" s="1"/>
  <c r="P145" i="6" s="1"/>
  <c r="N144" i="6"/>
  <c r="O144" i="6" s="1"/>
  <c r="P144" i="6" s="1"/>
  <c r="N143" i="6"/>
  <c r="O143" i="6" s="1"/>
  <c r="P143" i="6" s="1"/>
  <c r="N142" i="6"/>
  <c r="O142" i="6" s="1"/>
  <c r="P142" i="6" s="1"/>
  <c r="N141" i="6"/>
  <c r="O141" i="6" s="1"/>
  <c r="P141" i="6" s="1"/>
  <c r="N140" i="6"/>
  <c r="O140" i="6" s="1"/>
  <c r="P140" i="6" s="1"/>
  <c r="N139" i="6"/>
  <c r="O139" i="6" s="1"/>
  <c r="P139" i="6" s="1"/>
  <c r="N138" i="6"/>
  <c r="O138" i="6" s="1"/>
  <c r="P138" i="6" s="1"/>
  <c r="N137" i="6"/>
  <c r="O137" i="6" s="1"/>
  <c r="P137" i="6" s="1"/>
  <c r="N136" i="6"/>
  <c r="O136" i="6" s="1"/>
  <c r="P136" i="6" s="1"/>
  <c r="N135" i="6"/>
  <c r="O135" i="6" s="1"/>
  <c r="P135" i="6" s="1"/>
  <c r="N134" i="6"/>
  <c r="O134" i="6" s="1"/>
  <c r="P134" i="6" s="1"/>
  <c r="N133" i="6"/>
  <c r="O133" i="6" s="1"/>
  <c r="P133" i="6" s="1"/>
  <c r="N132" i="6"/>
  <c r="O132" i="6" s="1"/>
  <c r="P132" i="6" s="1"/>
  <c r="N131" i="6"/>
  <c r="O131" i="6" s="1"/>
  <c r="P131" i="6" s="1"/>
  <c r="N130" i="6"/>
  <c r="O130" i="6" s="1"/>
  <c r="P130" i="6" s="1"/>
  <c r="N129" i="6"/>
  <c r="O129" i="6" s="1"/>
  <c r="P129" i="6" s="1"/>
  <c r="N128" i="6"/>
  <c r="O128" i="6" s="1"/>
  <c r="P128" i="6" s="1"/>
  <c r="N127" i="6"/>
  <c r="O127" i="6" s="1"/>
  <c r="P127" i="6" s="1"/>
  <c r="N126" i="6"/>
  <c r="O126" i="6" s="1"/>
  <c r="P126" i="6" s="1"/>
  <c r="N125" i="6"/>
  <c r="O125" i="6" s="1"/>
  <c r="P125" i="6" s="1"/>
  <c r="N124" i="6"/>
  <c r="O124" i="6" s="1"/>
  <c r="P124" i="6" s="1"/>
  <c r="N123" i="6"/>
  <c r="O123" i="6" s="1"/>
  <c r="P123" i="6" s="1"/>
  <c r="N122" i="6"/>
  <c r="O122" i="6" s="1"/>
  <c r="P122" i="6" s="1"/>
  <c r="N121" i="6"/>
  <c r="O121" i="6" s="1"/>
  <c r="P121" i="6" s="1"/>
  <c r="N120" i="6"/>
  <c r="O120" i="6" s="1"/>
  <c r="P120" i="6" s="1"/>
  <c r="N119" i="6"/>
  <c r="O119" i="6" s="1"/>
  <c r="P119" i="6" s="1"/>
  <c r="N118" i="6"/>
  <c r="O118" i="6" s="1"/>
  <c r="P118" i="6" s="1"/>
  <c r="N117" i="6"/>
  <c r="O117" i="6" s="1"/>
  <c r="P117" i="6" s="1"/>
  <c r="N116" i="6"/>
  <c r="O116" i="6" s="1"/>
  <c r="P116" i="6" s="1"/>
  <c r="N115" i="6"/>
  <c r="O115" i="6" s="1"/>
  <c r="P115" i="6" s="1"/>
  <c r="N114" i="6"/>
  <c r="O114" i="6" s="1"/>
  <c r="P114" i="6" s="1"/>
  <c r="N113" i="6"/>
  <c r="O113" i="6" s="1"/>
  <c r="P113" i="6" s="1"/>
  <c r="N112" i="6"/>
  <c r="O112" i="6" s="1"/>
  <c r="P112" i="6" s="1"/>
  <c r="N111" i="6"/>
  <c r="O111" i="6" s="1"/>
  <c r="P111" i="6" s="1"/>
  <c r="N110" i="6"/>
  <c r="O110" i="6" s="1"/>
  <c r="P110" i="6" s="1"/>
  <c r="N109" i="6"/>
  <c r="O109" i="6" s="1"/>
  <c r="P109" i="6" s="1"/>
  <c r="N108" i="6"/>
  <c r="O108" i="6" s="1"/>
  <c r="P108" i="6" s="1"/>
  <c r="N107" i="6"/>
  <c r="O107" i="6" s="1"/>
  <c r="P107" i="6" s="1"/>
  <c r="N106" i="6"/>
  <c r="O106" i="6" s="1"/>
  <c r="P106" i="6" s="1"/>
  <c r="N105" i="6"/>
  <c r="O105" i="6" s="1"/>
  <c r="P105" i="6" s="1"/>
  <c r="N104" i="6"/>
  <c r="O104" i="6" s="1"/>
  <c r="P104" i="6" s="1"/>
  <c r="N103" i="6"/>
  <c r="O103" i="6" s="1"/>
  <c r="P103" i="6" s="1"/>
  <c r="N102" i="6"/>
  <c r="O102" i="6" s="1"/>
  <c r="P102" i="6" s="1"/>
  <c r="N101" i="6"/>
  <c r="O101" i="6" s="1"/>
  <c r="P101" i="6" s="1"/>
  <c r="N100" i="6"/>
  <c r="O100" i="6" s="1"/>
  <c r="P100" i="6" s="1"/>
  <c r="N99" i="6"/>
  <c r="O99" i="6" s="1"/>
  <c r="P99" i="6" s="1"/>
  <c r="N98" i="6"/>
  <c r="O98" i="6" s="1"/>
  <c r="P98" i="6" s="1"/>
  <c r="N97" i="6"/>
  <c r="O97" i="6" s="1"/>
  <c r="P97" i="6" s="1"/>
  <c r="N96" i="6"/>
  <c r="O96" i="6" s="1"/>
  <c r="P96" i="6" s="1"/>
  <c r="N95" i="6"/>
  <c r="O95" i="6" s="1"/>
  <c r="P95" i="6" s="1"/>
  <c r="N94" i="6"/>
  <c r="O94" i="6" s="1"/>
  <c r="P94" i="6" s="1"/>
  <c r="N93" i="6"/>
  <c r="O93" i="6" s="1"/>
  <c r="P93" i="6" s="1"/>
  <c r="N92" i="6"/>
  <c r="O92" i="6" s="1"/>
  <c r="P92" i="6" s="1"/>
  <c r="N91" i="6"/>
  <c r="O91" i="6" s="1"/>
  <c r="P91" i="6" s="1"/>
  <c r="N90" i="6"/>
  <c r="O90" i="6" s="1"/>
  <c r="P90" i="6" s="1"/>
  <c r="N89" i="6"/>
  <c r="O89" i="6" s="1"/>
  <c r="P89" i="6" s="1"/>
  <c r="N88" i="6"/>
  <c r="O88" i="6" s="1"/>
  <c r="P88" i="6" s="1"/>
  <c r="N87" i="6"/>
  <c r="O87" i="6" s="1"/>
  <c r="P87" i="6" s="1"/>
  <c r="N86" i="6"/>
  <c r="O86" i="6" s="1"/>
  <c r="P86" i="6" s="1"/>
  <c r="N85" i="6"/>
  <c r="O85" i="6" s="1"/>
  <c r="P85" i="6" s="1"/>
  <c r="N84" i="6"/>
  <c r="O84" i="6" s="1"/>
  <c r="P84" i="6" s="1"/>
  <c r="N83" i="6"/>
  <c r="O83" i="6" s="1"/>
  <c r="P83" i="6" s="1"/>
  <c r="N82" i="6"/>
  <c r="O82" i="6" s="1"/>
  <c r="P82" i="6" s="1"/>
  <c r="N81" i="6"/>
  <c r="O81" i="6" s="1"/>
  <c r="P81" i="6" s="1"/>
  <c r="N80" i="6"/>
  <c r="O80" i="6" s="1"/>
  <c r="P80" i="6" s="1"/>
  <c r="N79" i="6"/>
  <c r="O79" i="6" s="1"/>
  <c r="P79" i="6" s="1"/>
  <c r="N78" i="6"/>
  <c r="O78" i="6" s="1"/>
  <c r="P78" i="6" s="1"/>
  <c r="N77" i="6"/>
  <c r="O77" i="6" s="1"/>
  <c r="P77" i="6" s="1"/>
  <c r="N76" i="6"/>
  <c r="O76" i="6" s="1"/>
  <c r="P76" i="6" s="1"/>
  <c r="N75" i="6"/>
  <c r="O75" i="6" s="1"/>
  <c r="P75" i="6" s="1"/>
  <c r="N74" i="6"/>
  <c r="O74" i="6" s="1"/>
  <c r="P74" i="6" s="1"/>
  <c r="N73" i="6"/>
  <c r="O73" i="6" s="1"/>
  <c r="P73" i="6" s="1"/>
  <c r="N72" i="6"/>
  <c r="O72" i="6" s="1"/>
  <c r="P72" i="6" s="1"/>
  <c r="N71" i="6"/>
  <c r="O71" i="6" s="1"/>
  <c r="P71" i="6" s="1"/>
  <c r="N70" i="6"/>
  <c r="O70" i="6" s="1"/>
  <c r="P70" i="6" s="1"/>
  <c r="N69" i="6"/>
  <c r="O69" i="6" s="1"/>
  <c r="P69" i="6" s="1"/>
  <c r="N68" i="6"/>
  <c r="O68" i="6" s="1"/>
  <c r="P68" i="6" s="1"/>
  <c r="N67" i="6"/>
  <c r="O67" i="6" s="1"/>
  <c r="P67" i="6" s="1"/>
  <c r="N66" i="6"/>
  <c r="O66" i="6" s="1"/>
  <c r="P66" i="6" s="1"/>
  <c r="N65" i="6"/>
  <c r="O65" i="6" s="1"/>
  <c r="P65" i="6" s="1"/>
  <c r="N64" i="6"/>
  <c r="O64" i="6" s="1"/>
  <c r="P64" i="6" s="1"/>
  <c r="N63" i="6"/>
  <c r="O63" i="6" s="1"/>
  <c r="P63" i="6" s="1"/>
  <c r="N62" i="6"/>
  <c r="O62" i="6" s="1"/>
  <c r="P62" i="6" s="1"/>
  <c r="N61" i="6"/>
  <c r="O61" i="6" s="1"/>
  <c r="P61" i="6" s="1"/>
  <c r="N60" i="6"/>
  <c r="O60" i="6" s="1"/>
  <c r="P60" i="6" s="1"/>
  <c r="N59" i="6"/>
  <c r="O59" i="6" s="1"/>
  <c r="P59" i="6" s="1"/>
  <c r="N58" i="6"/>
  <c r="O58" i="6" s="1"/>
  <c r="P58" i="6" s="1"/>
  <c r="N57" i="6"/>
  <c r="O57" i="6" s="1"/>
  <c r="P57" i="6" s="1"/>
  <c r="N56" i="6"/>
  <c r="O56" i="6" s="1"/>
  <c r="P56" i="6" s="1"/>
  <c r="N55" i="6"/>
  <c r="O55" i="6" s="1"/>
  <c r="P55" i="6" s="1"/>
  <c r="N54" i="6"/>
  <c r="O54" i="6" s="1"/>
  <c r="P54" i="6" s="1"/>
  <c r="N53" i="6"/>
  <c r="O53" i="6" s="1"/>
  <c r="P53" i="6" s="1"/>
  <c r="N52" i="6"/>
  <c r="O52" i="6" s="1"/>
  <c r="P52" i="6" s="1"/>
  <c r="N51" i="6"/>
  <c r="O51" i="6" s="1"/>
  <c r="P51" i="6" s="1"/>
  <c r="N50" i="6"/>
  <c r="O50" i="6" s="1"/>
  <c r="P50" i="6" s="1"/>
  <c r="N49" i="6"/>
  <c r="O49" i="6" s="1"/>
  <c r="P49" i="6" s="1"/>
  <c r="N48" i="6"/>
  <c r="O48" i="6" s="1"/>
  <c r="P48" i="6" s="1"/>
  <c r="N47" i="6"/>
  <c r="O47" i="6" s="1"/>
  <c r="P47" i="6" s="1"/>
  <c r="N46" i="6"/>
  <c r="O46" i="6" s="1"/>
  <c r="P46" i="6" s="1"/>
  <c r="N45" i="6"/>
  <c r="O45" i="6" s="1"/>
  <c r="P45" i="6" s="1"/>
  <c r="N44" i="6"/>
  <c r="O44" i="6" s="1"/>
  <c r="P44" i="6" s="1"/>
  <c r="N43" i="6"/>
  <c r="O43" i="6" s="1"/>
  <c r="P43" i="6" s="1"/>
  <c r="N42" i="6"/>
  <c r="O42" i="6" s="1"/>
  <c r="P42" i="6" s="1"/>
  <c r="N41" i="6"/>
  <c r="O41" i="6" s="1"/>
  <c r="P41" i="6" s="1"/>
  <c r="N40" i="6"/>
  <c r="O40" i="6" s="1"/>
  <c r="P40" i="6" s="1"/>
  <c r="N39" i="6"/>
  <c r="O39" i="6" s="1"/>
  <c r="P39" i="6" s="1"/>
  <c r="N38" i="6"/>
  <c r="O38" i="6" s="1"/>
  <c r="P38" i="6" s="1"/>
  <c r="N37" i="6"/>
  <c r="O37" i="6" s="1"/>
  <c r="P37" i="6" s="1"/>
  <c r="N36" i="6"/>
  <c r="O36" i="6" s="1"/>
  <c r="P36" i="6" s="1"/>
  <c r="N35" i="6"/>
  <c r="O35" i="6" s="1"/>
  <c r="P35" i="6" s="1"/>
  <c r="N34" i="6"/>
  <c r="O34" i="6" s="1"/>
  <c r="P34" i="6" s="1"/>
  <c r="N33" i="6"/>
  <c r="O33" i="6" s="1"/>
  <c r="P33" i="6" s="1"/>
  <c r="D32" i="5"/>
  <c r="E32" i="5"/>
  <c r="F32" i="5"/>
  <c r="G32" i="5"/>
  <c r="H32" i="5"/>
  <c r="I32" i="5"/>
  <c r="J32" i="5"/>
  <c r="K32" i="5"/>
  <c r="L32" i="5"/>
  <c r="C32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12" i="5"/>
  <c r="C11" i="5"/>
  <c r="N10" i="5"/>
  <c r="N264" i="5"/>
  <c r="O264" i="5" s="1"/>
  <c r="P264" i="5" s="1"/>
  <c r="N263" i="5"/>
  <c r="O263" i="5" s="1"/>
  <c r="P263" i="5" s="1"/>
  <c r="N262" i="5"/>
  <c r="O262" i="5" s="1"/>
  <c r="P262" i="5" s="1"/>
  <c r="N261" i="5"/>
  <c r="O261" i="5" s="1"/>
  <c r="P261" i="5" s="1"/>
  <c r="N260" i="5"/>
  <c r="O260" i="5" s="1"/>
  <c r="P260" i="5" s="1"/>
  <c r="N259" i="5"/>
  <c r="O259" i="5" s="1"/>
  <c r="P259" i="5" s="1"/>
  <c r="N258" i="5"/>
  <c r="O258" i="5" s="1"/>
  <c r="P258" i="5" s="1"/>
  <c r="N257" i="5"/>
  <c r="O257" i="5" s="1"/>
  <c r="P257" i="5" s="1"/>
  <c r="N256" i="5"/>
  <c r="O256" i="5" s="1"/>
  <c r="P256" i="5" s="1"/>
  <c r="N255" i="5"/>
  <c r="O255" i="5" s="1"/>
  <c r="P255" i="5" s="1"/>
  <c r="N254" i="5"/>
  <c r="O254" i="5" s="1"/>
  <c r="P254" i="5" s="1"/>
  <c r="N253" i="5"/>
  <c r="O253" i="5" s="1"/>
  <c r="P253" i="5" s="1"/>
  <c r="N252" i="5"/>
  <c r="O252" i="5" s="1"/>
  <c r="P252" i="5" s="1"/>
  <c r="N251" i="5"/>
  <c r="O251" i="5" s="1"/>
  <c r="P251" i="5" s="1"/>
  <c r="N250" i="5"/>
  <c r="O250" i="5" s="1"/>
  <c r="P250" i="5" s="1"/>
  <c r="N249" i="5"/>
  <c r="O249" i="5" s="1"/>
  <c r="P249" i="5" s="1"/>
  <c r="N248" i="5"/>
  <c r="O248" i="5" s="1"/>
  <c r="P248" i="5" s="1"/>
  <c r="N247" i="5"/>
  <c r="O247" i="5" s="1"/>
  <c r="P247" i="5" s="1"/>
  <c r="N246" i="5"/>
  <c r="O246" i="5" s="1"/>
  <c r="P246" i="5" s="1"/>
  <c r="N245" i="5"/>
  <c r="O245" i="5" s="1"/>
  <c r="P245" i="5" s="1"/>
  <c r="N244" i="5"/>
  <c r="O244" i="5" s="1"/>
  <c r="P244" i="5" s="1"/>
  <c r="N243" i="5"/>
  <c r="O243" i="5" s="1"/>
  <c r="P243" i="5" s="1"/>
  <c r="N242" i="5"/>
  <c r="O242" i="5" s="1"/>
  <c r="P242" i="5" s="1"/>
  <c r="N241" i="5"/>
  <c r="O241" i="5" s="1"/>
  <c r="P241" i="5" s="1"/>
  <c r="N240" i="5"/>
  <c r="O240" i="5" s="1"/>
  <c r="P240" i="5" s="1"/>
  <c r="N239" i="5"/>
  <c r="O239" i="5" s="1"/>
  <c r="P239" i="5" s="1"/>
  <c r="N238" i="5"/>
  <c r="O238" i="5" s="1"/>
  <c r="P238" i="5" s="1"/>
  <c r="N237" i="5"/>
  <c r="O237" i="5" s="1"/>
  <c r="P237" i="5" s="1"/>
  <c r="N236" i="5"/>
  <c r="O236" i="5" s="1"/>
  <c r="P236" i="5" s="1"/>
  <c r="N235" i="5"/>
  <c r="O235" i="5" s="1"/>
  <c r="P235" i="5" s="1"/>
  <c r="N234" i="5"/>
  <c r="O234" i="5" s="1"/>
  <c r="P234" i="5" s="1"/>
  <c r="N233" i="5"/>
  <c r="O233" i="5" s="1"/>
  <c r="P233" i="5" s="1"/>
  <c r="N232" i="5"/>
  <c r="O232" i="5" s="1"/>
  <c r="P232" i="5" s="1"/>
  <c r="N231" i="5"/>
  <c r="O231" i="5" s="1"/>
  <c r="P231" i="5" s="1"/>
  <c r="N230" i="5"/>
  <c r="O230" i="5" s="1"/>
  <c r="P230" i="5" s="1"/>
  <c r="N229" i="5"/>
  <c r="O229" i="5" s="1"/>
  <c r="P229" i="5" s="1"/>
  <c r="N228" i="5"/>
  <c r="O228" i="5" s="1"/>
  <c r="P228" i="5" s="1"/>
  <c r="N227" i="5"/>
  <c r="O227" i="5" s="1"/>
  <c r="P227" i="5" s="1"/>
  <c r="N226" i="5"/>
  <c r="O226" i="5" s="1"/>
  <c r="P226" i="5" s="1"/>
  <c r="N225" i="5"/>
  <c r="O225" i="5" s="1"/>
  <c r="P225" i="5" s="1"/>
  <c r="N224" i="5"/>
  <c r="O224" i="5" s="1"/>
  <c r="P224" i="5" s="1"/>
  <c r="N223" i="5"/>
  <c r="O223" i="5" s="1"/>
  <c r="P223" i="5" s="1"/>
  <c r="N222" i="5"/>
  <c r="O222" i="5" s="1"/>
  <c r="P222" i="5" s="1"/>
  <c r="N221" i="5"/>
  <c r="O221" i="5" s="1"/>
  <c r="P221" i="5" s="1"/>
  <c r="N220" i="5"/>
  <c r="O220" i="5" s="1"/>
  <c r="P220" i="5" s="1"/>
  <c r="N219" i="5"/>
  <c r="O219" i="5" s="1"/>
  <c r="P219" i="5" s="1"/>
  <c r="N218" i="5"/>
  <c r="O218" i="5" s="1"/>
  <c r="P218" i="5" s="1"/>
  <c r="N217" i="5"/>
  <c r="O217" i="5" s="1"/>
  <c r="P217" i="5" s="1"/>
  <c r="N216" i="5"/>
  <c r="O216" i="5" s="1"/>
  <c r="P216" i="5" s="1"/>
  <c r="N215" i="5"/>
  <c r="O215" i="5" s="1"/>
  <c r="P215" i="5" s="1"/>
  <c r="N214" i="5"/>
  <c r="O214" i="5" s="1"/>
  <c r="P214" i="5" s="1"/>
  <c r="N213" i="5"/>
  <c r="O213" i="5" s="1"/>
  <c r="P213" i="5" s="1"/>
  <c r="N212" i="5"/>
  <c r="O212" i="5" s="1"/>
  <c r="P212" i="5" s="1"/>
  <c r="N211" i="5"/>
  <c r="O211" i="5" s="1"/>
  <c r="P211" i="5" s="1"/>
  <c r="N210" i="5"/>
  <c r="O210" i="5" s="1"/>
  <c r="P210" i="5" s="1"/>
  <c r="N209" i="5"/>
  <c r="O209" i="5" s="1"/>
  <c r="P209" i="5" s="1"/>
  <c r="N208" i="5"/>
  <c r="O208" i="5" s="1"/>
  <c r="P208" i="5" s="1"/>
  <c r="N207" i="5"/>
  <c r="O207" i="5" s="1"/>
  <c r="P207" i="5" s="1"/>
  <c r="N206" i="5"/>
  <c r="O206" i="5" s="1"/>
  <c r="P206" i="5" s="1"/>
  <c r="N205" i="5"/>
  <c r="O205" i="5" s="1"/>
  <c r="P205" i="5" s="1"/>
  <c r="N204" i="5"/>
  <c r="O204" i="5" s="1"/>
  <c r="P204" i="5" s="1"/>
  <c r="N203" i="5"/>
  <c r="O203" i="5" s="1"/>
  <c r="P203" i="5" s="1"/>
  <c r="N202" i="5"/>
  <c r="O202" i="5" s="1"/>
  <c r="P202" i="5" s="1"/>
  <c r="N201" i="5"/>
  <c r="O201" i="5" s="1"/>
  <c r="P201" i="5" s="1"/>
  <c r="N200" i="5"/>
  <c r="O200" i="5" s="1"/>
  <c r="P200" i="5" s="1"/>
  <c r="N199" i="5"/>
  <c r="O199" i="5" s="1"/>
  <c r="P199" i="5" s="1"/>
  <c r="N198" i="5"/>
  <c r="O198" i="5" s="1"/>
  <c r="P198" i="5" s="1"/>
  <c r="N197" i="5"/>
  <c r="O197" i="5" s="1"/>
  <c r="P197" i="5" s="1"/>
  <c r="N196" i="5"/>
  <c r="O196" i="5" s="1"/>
  <c r="P196" i="5" s="1"/>
  <c r="N195" i="5"/>
  <c r="O195" i="5" s="1"/>
  <c r="P195" i="5" s="1"/>
  <c r="N194" i="5"/>
  <c r="O194" i="5" s="1"/>
  <c r="P194" i="5" s="1"/>
  <c r="N193" i="5"/>
  <c r="O193" i="5" s="1"/>
  <c r="P193" i="5" s="1"/>
  <c r="N192" i="5"/>
  <c r="O192" i="5" s="1"/>
  <c r="P192" i="5" s="1"/>
  <c r="N191" i="5"/>
  <c r="O191" i="5" s="1"/>
  <c r="P191" i="5" s="1"/>
  <c r="N190" i="5"/>
  <c r="O190" i="5" s="1"/>
  <c r="P190" i="5" s="1"/>
  <c r="N189" i="5"/>
  <c r="O189" i="5" s="1"/>
  <c r="P189" i="5" s="1"/>
  <c r="N188" i="5"/>
  <c r="O188" i="5" s="1"/>
  <c r="P188" i="5" s="1"/>
  <c r="N187" i="5"/>
  <c r="O187" i="5" s="1"/>
  <c r="P187" i="5" s="1"/>
  <c r="N186" i="5"/>
  <c r="O186" i="5" s="1"/>
  <c r="P186" i="5" s="1"/>
  <c r="N185" i="5"/>
  <c r="O185" i="5" s="1"/>
  <c r="P185" i="5" s="1"/>
  <c r="N184" i="5"/>
  <c r="O184" i="5" s="1"/>
  <c r="P184" i="5" s="1"/>
  <c r="N183" i="5"/>
  <c r="O183" i="5" s="1"/>
  <c r="P183" i="5" s="1"/>
  <c r="N182" i="5"/>
  <c r="O182" i="5" s="1"/>
  <c r="P182" i="5" s="1"/>
  <c r="N181" i="5"/>
  <c r="O181" i="5" s="1"/>
  <c r="P181" i="5" s="1"/>
  <c r="N180" i="5"/>
  <c r="O180" i="5" s="1"/>
  <c r="P180" i="5" s="1"/>
  <c r="N179" i="5"/>
  <c r="O179" i="5" s="1"/>
  <c r="P179" i="5" s="1"/>
  <c r="N178" i="5"/>
  <c r="O178" i="5" s="1"/>
  <c r="P178" i="5" s="1"/>
  <c r="N177" i="5"/>
  <c r="O177" i="5" s="1"/>
  <c r="P177" i="5" s="1"/>
  <c r="N176" i="5"/>
  <c r="O176" i="5" s="1"/>
  <c r="P176" i="5" s="1"/>
  <c r="N175" i="5"/>
  <c r="O175" i="5" s="1"/>
  <c r="P175" i="5" s="1"/>
  <c r="N174" i="5"/>
  <c r="O174" i="5" s="1"/>
  <c r="P174" i="5" s="1"/>
  <c r="N173" i="5"/>
  <c r="O173" i="5" s="1"/>
  <c r="P173" i="5" s="1"/>
  <c r="N172" i="5"/>
  <c r="O172" i="5" s="1"/>
  <c r="P172" i="5" s="1"/>
  <c r="N171" i="5"/>
  <c r="O171" i="5" s="1"/>
  <c r="P171" i="5" s="1"/>
  <c r="N170" i="5"/>
  <c r="O170" i="5" s="1"/>
  <c r="P170" i="5" s="1"/>
  <c r="N169" i="5"/>
  <c r="O169" i="5" s="1"/>
  <c r="P169" i="5" s="1"/>
  <c r="N168" i="5"/>
  <c r="O168" i="5" s="1"/>
  <c r="P168" i="5" s="1"/>
  <c r="N167" i="5"/>
  <c r="O167" i="5" s="1"/>
  <c r="P167" i="5" s="1"/>
  <c r="N166" i="5"/>
  <c r="O166" i="5" s="1"/>
  <c r="P166" i="5" s="1"/>
  <c r="N165" i="5"/>
  <c r="O165" i="5" s="1"/>
  <c r="P165" i="5" s="1"/>
  <c r="N164" i="5"/>
  <c r="O164" i="5" s="1"/>
  <c r="P164" i="5" s="1"/>
  <c r="N163" i="5"/>
  <c r="O163" i="5" s="1"/>
  <c r="P163" i="5" s="1"/>
  <c r="N162" i="5"/>
  <c r="O162" i="5" s="1"/>
  <c r="P162" i="5" s="1"/>
  <c r="N161" i="5"/>
  <c r="O161" i="5" s="1"/>
  <c r="P161" i="5" s="1"/>
  <c r="N160" i="5"/>
  <c r="O160" i="5" s="1"/>
  <c r="P160" i="5" s="1"/>
  <c r="N159" i="5"/>
  <c r="O159" i="5" s="1"/>
  <c r="P159" i="5" s="1"/>
  <c r="N158" i="5"/>
  <c r="O158" i="5" s="1"/>
  <c r="P158" i="5" s="1"/>
  <c r="N157" i="5"/>
  <c r="O157" i="5" s="1"/>
  <c r="P157" i="5" s="1"/>
  <c r="N156" i="5"/>
  <c r="O156" i="5" s="1"/>
  <c r="P156" i="5" s="1"/>
  <c r="N155" i="5"/>
  <c r="O155" i="5" s="1"/>
  <c r="P155" i="5" s="1"/>
  <c r="N154" i="5"/>
  <c r="O154" i="5" s="1"/>
  <c r="P154" i="5" s="1"/>
  <c r="N153" i="5"/>
  <c r="O153" i="5" s="1"/>
  <c r="P153" i="5" s="1"/>
  <c r="N152" i="5"/>
  <c r="O152" i="5" s="1"/>
  <c r="P152" i="5" s="1"/>
  <c r="N151" i="5"/>
  <c r="O151" i="5" s="1"/>
  <c r="P151" i="5" s="1"/>
  <c r="N150" i="5"/>
  <c r="O150" i="5" s="1"/>
  <c r="P150" i="5" s="1"/>
  <c r="N149" i="5"/>
  <c r="O149" i="5" s="1"/>
  <c r="P149" i="5" s="1"/>
  <c r="N148" i="5"/>
  <c r="O148" i="5" s="1"/>
  <c r="P148" i="5" s="1"/>
  <c r="N147" i="5"/>
  <c r="O147" i="5" s="1"/>
  <c r="P147" i="5" s="1"/>
  <c r="N146" i="5"/>
  <c r="O146" i="5" s="1"/>
  <c r="P146" i="5" s="1"/>
  <c r="N145" i="5"/>
  <c r="O145" i="5" s="1"/>
  <c r="P145" i="5" s="1"/>
  <c r="N144" i="5"/>
  <c r="O144" i="5" s="1"/>
  <c r="P144" i="5" s="1"/>
  <c r="N143" i="5"/>
  <c r="O143" i="5" s="1"/>
  <c r="P143" i="5" s="1"/>
  <c r="N142" i="5"/>
  <c r="O142" i="5" s="1"/>
  <c r="P142" i="5" s="1"/>
  <c r="N141" i="5"/>
  <c r="O141" i="5" s="1"/>
  <c r="P141" i="5" s="1"/>
  <c r="N140" i="5"/>
  <c r="O140" i="5" s="1"/>
  <c r="P140" i="5" s="1"/>
  <c r="N139" i="5"/>
  <c r="O139" i="5" s="1"/>
  <c r="P139" i="5" s="1"/>
  <c r="N138" i="5"/>
  <c r="O138" i="5" s="1"/>
  <c r="P138" i="5" s="1"/>
  <c r="N137" i="5"/>
  <c r="O137" i="5" s="1"/>
  <c r="P137" i="5" s="1"/>
  <c r="N136" i="5"/>
  <c r="O136" i="5" s="1"/>
  <c r="P136" i="5" s="1"/>
  <c r="N135" i="5"/>
  <c r="O135" i="5" s="1"/>
  <c r="P135" i="5" s="1"/>
  <c r="N134" i="5"/>
  <c r="O134" i="5" s="1"/>
  <c r="P134" i="5" s="1"/>
  <c r="N133" i="5"/>
  <c r="O133" i="5" s="1"/>
  <c r="P133" i="5" s="1"/>
  <c r="N132" i="5"/>
  <c r="O132" i="5" s="1"/>
  <c r="P132" i="5" s="1"/>
  <c r="N131" i="5"/>
  <c r="O131" i="5" s="1"/>
  <c r="P131" i="5" s="1"/>
  <c r="N130" i="5"/>
  <c r="O130" i="5" s="1"/>
  <c r="P130" i="5" s="1"/>
  <c r="N129" i="5"/>
  <c r="O129" i="5" s="1"/>
  <c r="P129" i="5" s="1"/>
  <c r="N128" i="5"/>
  <c r="O128" i="5" s="1"/>
  <c r="P128" i="5" s="1"/>
  <c r="N127" i="5"/>
  <c r="O127" i="5" s="1"/>
  <c r="P127" i="5" s="1"/>
  <c r="N126" i="5"/>
  <c r="O126" i="5" s="1"/>
  <c r="P126" i="5" s="1"/>
  <c r="N125" i="5"/>
  <c r="O125" i="5" s="1"/>
  <c r="P125" i="5" s="1"/>
  <c r="N124" i="5"/>
  <c r="O124" i="5" s="1"/>
  <c r="P124" i="5" s="1"/>
  <c r="N123" i="5"/>
  <c r="O123" i="5" s="1"/>
  <c r="P123" i="5" s="1"/>
  <c r="N122" i="5"/>
  <c r="O122" i="5" s="1"/>
  <c r="P122" i="5" s="1"/>
  <c r="N121" i="5"/>
  <c r="O121" i="5" s="1"/>
  <c r="P121" i="5" s="1"/>
  <c r="N120" i="5"/>
  <c r="O120" i="5" s="1"/>
  <c r="P120" i="5" s="1"/>
  <c r="N119" i="5"/>
  <c r="O119" i="5" s="1"/>
  <c r="P119" i="5" s="1"/>
  <c r="N118" i="5"/>
  <c r="O118" i="5" s="1"/>
  <c r="P118" i="5" s="1"/>
  <c r="N117" i="5"/>
  <c r="O117" i="5" s="1"/>
  <c r="P117" i="5" s="1"/>
  <c r="N116" i="5"/>
  <c r="O116" i="5" s="1"/>
  <c r="P116" i="5" s="1"/>
  <c r="N115" i="5"/>
  <c r="O115" i="5" s="1"/>
  <c r="P115" i="5" s="1"/>
  <c r="N114" i="5"/>
  <c r="O114" i="5" s="1"/>
  <c r="P114" i="5" s="1"/>
  <c r="N113" i="5"/>
  <c r="O113" i="5" s="1"/>
  <c r="P113" i="5" s="1"/>
  <c r="N112" i="5"/>
  <c r="O112" i="5" s="1"/>
  <c r="P112" i="5" s="1"/>
  <c r="N111" i="5"/>
  <c r="O111" i="5" s="1"/>
  <c r="P111" i="5" s="1"/>
  <c r="N110" i="5"/>
  <c r="O110" i="5" s="1"/>
  <c r="P110" i="5" s="1"/>
  <c r="N109" i="5"/>
  <c r="O109" i="5" s="1"/>
  <c r="P109" i="5" s="1"/>
  <c r="N108" i="5"/>
  <c r="O108" i="5" s="1"/>
  <c r="P108" i="5" s="1"/>
  <c r="N107" i="5"/>
  <c r="O107" i="5" s="1"/>
  <c r="P107" i="5" s="1"/>
  <c r="N106" i="5"/>
  <c r="O106" i="5" s="1"/>
  <c r="P106" i="5" s="1"/>
  <c r="N105" i="5"/>
  <c r="O105" i="5" s="1"/>
  <c r="P105" i="5" s="1"/>
  <c r="N104" i="5"/>
  <c r="O104" i="5" s="1"/>
  <c r="P104" i="5" s="1"/>
  <c r="N103" i="5"/>
  <c r="O103" i="5" s="1"/>
  <c r="P103" i="5" s="1"/>
  <c r="N102" i="5"/>
  <c r="O102" i="5" s="1"/>
  <c r="P102" i="5" s="1"/>
  <c r="N101" i="5"/>
  <c r="O101" i="5" s="1"/>
  <c r="P101" i="5" s="1"/>
  <c r="N100" i="5"/>
  <c r="O100" i="5" s="1"/>
  <c r="P100" i="5" s="1"/>
  <c r="N99" i="5"/>
  <c r="O99" i="5" s="1"/>
  <c r="P99" i="5" s="1"/>
  <c r="N98" i="5"/>
  <c r="O98" i="5" s="1"/>
  <c r="P98" i="5" s="1"/>
  <c r="N97" i="5"/>
  <c r="O97" i="5" s="1"/>
  <c r="P97" i="5" s="1"/>
  <c r="N96" i="5"/>
  <c r="O96" i="5" s="1"/>
  <c r="P96" i="5" s="1"/>
  <c r="N95" i="5"/>
  <c r="O95" i="5" s="1"/>
  <c r="P95" i="5" s="1"/>
  <c r="N94" i="5"/>
  <c r="O94" i="5" s="1"/>
  <c r="P94" i="5" s="1"/>
  <c r="N93" i="5"/>
  <c r="O93" i="5" s="1"/>
  <c r="P93" i="5" s="1"/>
  <c r="N92" i="5"/>
  <c r="O92" i="5" s="1"/>
  <c r="P92" i="5" s="1"/>
  <c r="N91" i="5"/>
  <c r="O91" i="5" s="1"/>
  <c r="P91" i="5" s="1"/>
  <c r="N90" i="5"/>
  <c r="O90" i="5" s="1"/>
  <c r="P90" i="5" s="1"/>
  <c r="N89" i="5"/>
  <c r="O89" i="5" s="1"/>
  <c r="P89" i="5" s="1"/>
  <c r="N88" i="5"/>
  <c r="O88" i="5" s="1"/>
  <c r="P88" i="5" s="1"/>
  <c r="N87" i="5"/>
  <c r="O87" i="5" s="1"/>
  <c r="P87" i="5" s="1"/>
  <c r="N86" i="5"/>
  <c r="O86" i="5" s="1"/>
  <c r="P86" i="5" s="1"/>
  <c r="N85" i="5"/>
  <c r="O85" i="5" s="1"/>
  <c r="P85" i="5" s="1"/>
  <c r="N84" i="5"/>
  <c r="O84" i="5" s="1"/>
  <c r="P84" i="5" s="1"/>
  <c r="N83" i="5"/>
  <c r="O83" i="5" s="1"/>
  <c r="P83" i="5" s="1"/>
  <c r="N82" i="5"/>
  <c r="O82" i="5" s="1"/>
  <c r="P82" i="5" s="1"/>
  <c r="N81" i="5"/>
  <c r="O81" i="5" s="1"/>
  <c r="P81" i="5" s="1"/>
  <c r="N80" i="5"/>
  <c r="O80" i="5" s="1"/>
  <c r="P80" i="5" s="1"/>
  <c r="N79" i="5"/>
  <c r="O79" i="5" s="1"/>
  <c r="P79" i="5" s="1"/>
  <c r="N78" i="5"/>
  <c r="O78" i="5" s="1"/>
  <c r="P78" i="5" s="1"/>
  <c r="N77" i="5"/>
  <c r="O77" i="5" s="1"/>
  <c r="P77" i="5" s="1"/>
  <c r="N76" i="5"/>
  <c r="O76" i="5" s="1"/>
  <c r="P76" i="5" s="1"/>
  <c r="N75" i="5"/>
  <c r="O75" i="5" s="1"/>
  <c r="P75" i="5" s="1"/>
  <c r="N74" i="5"/>
  <c r="O74" i="5" s="1"/>
  <c r="P74" i="5" s="1"/>
  <c r="N73" i="5"/>
  <c r="O73" i="5" s="1"/>
  <c r="P73" i="5" s="1"/>
  <c r="N72" i="5"/>
  <c r="O72" i="5" s="1"/>
  <c r="P72" i="5" s="1"/>
  <c r="N71" i="5"/>
  <c r="O71" i="5" s="1"/>
  <c r="P71" i="5" s="1"/>
  <c r="N70" i="5"/>
  <c r="O70" i="5" s="1"/>
  <c r="P70" i="5" s="1"/>
  <c r="N69" i="5"/>
  <c r="O69" i="5" s="1"/>
  <c r="P69" i="5" s="1"/>
  <c r="N68" i="5"/>
  <c r="O68" i="5" s="1"/>
  <c r="P68" i="5" s="1"/>
  <c r="N67" i="5"/>
  <c r="O67" i="5" s="1"/>
  <c r="P67" i="5" s="1"/>
  <c r="N66" i="5"/>
  <c r="O66" i="5" s="1"/>
  <c r="P66" i="5" s="1"/>
  <c r="N65" i="5"/>
  <c r="O65" i="5" s="1"/>
  <c r="P65" i="5" s="1"/>
  <c r="N64" i="5"/>
  <c r="O64" i="5" s="1"/>
  <c r="P64" i="5" s="1"/>
  <c r="N63" i="5"/>
  <c r="O63" i="5" s="1"/>
  <c r="P63" i="5" s="1"/>
  <c r="N62" i="5"/>
  <c r="O62" i="5" s="1"/>
  <c r="P62" i="5" s="1"/>
  <c r="N61" i="5"/>
  <c r="O61" i="5" s="1"/>
  <c r="P61" i="5" s="1"/>
  <c r="N60" i="5"/>
  <c r="O60" i="5" s="1"/>
  <c r="P60" i="5" s="1"/>
  <c r="N59" i="5"/>
  <c r="O59" i="5" s="1"/>
  <c r="P59" i="5" s="1"/>
  <c r="N58" i="5"/>
  <c r="O58" i="5" s="1"/>
  <c r="P58" i="5" s="1"/>
  <c r="N57" i="5"/>
  <c r="O57" i="5" s="1"/>
  <c r="P57" i="5" s="1"/>
  <c r="N56" i="5"/>
  <c r="O56" i="5" s="1"/>
  <c r="P56" i="5" s="1"/>
  <c r="N55" i="5"/>
  <c r="O55" i="5" s="1"/>
  <c r="P55" i="5" s="1"/>
  <c r="N54" i="5"/>
  <c r="O54" i="5" s="1"/>
  <c r="P54" i="5" s="1"/>
  <c r="N53" i="5"/>
  <c r="O53" i="5" s="1"/>
  <c r="P53" i="5" s="1"/>
  <c r="N52" i="5"/>
  <c r="O52" i="5" s="1"/>
  <c r="P52" i="5" s="1"/>
  <c r="N51" i="5"/>
  <c r="O51" i="5" s="1"/>
  <c r="P51" i="5" s="1"/>
  <c r="N50" i="5"/>
  <c r="O50" i="5" s="1"/>
  <c r="P50" i="5" s="1"/>
  <c r="N49" i="5"/>
  <c r="O49" i="5" s="1"/>
  <c r="P49" i="5" s="1"/>
  <c r="N48" i="5"/>
  <c r="O48" i="5" s="1"/>
  <c r="P48" i="5" s="1"/>
  <c r="N47" i="5"/>
  <c r="O47" i="5" s="1"/>
  <c r="P47" i="5" s="1"/>
  <c r="N46" i="5"/>
  <c r="O46" i="5" s="1"/>
  <c r="P46" i="5" s="1"/>
  <c r="N45" i="5"/>
  <c r="O45" i="5" s="1"/>
  <c r="P45" i="5" s="1"/>
  <c r="N44" i="5"/>
  <c r="O44" i="5" s="1"/>
  <c r="P44" i="5" s="1"/>
  <c r="N43" i="5"/>
  <c r="O43" i="5" s="1"/>
  <c r="P43" i="5" s="1"/>
  <c r="N42" i="5"/>
  <c r="O42" i="5" s="1"/>
  <c r="P42" i="5" s="1"/>
  <c r="N41" i="5"/>
  <c r="O41" i="5" s="1"/>
  <c r="P41" i="5" s="1"/>
  <c r="N40" i="5"/>
  <c r="O40" i="5" s="1"/>
  <c r="P40" i="5" s="1"/>
  <c r="N39" i="5"/>
  <c r="O39" i="5" s="1"/>
  <c r="P39" i="5" s="1"/>
  <c r="N38" i="5"/>
  <c r="O38" i="5" s="1"/>
  <c r="P38" i="5" s="1"/>
  <c r="N37" i="5"/>
  <c r="O37" i="5" s="1"/>
  <c r="P37" i="5" s="1"/>
  <c r="N36" i="5"/>
  <c r="O36" i="5" s="1"/>
  <c r="P36" i="5" s="1"/>
  <c r="N35" i="5"/>
  <c r="O35" i="5" s="1"/>
  <c r="P35" i="5" s="1"/>
  <c r="N34" i="5"/>
  <c r="O34" i="5" s="1"/>
  <c r="P34" i="5" s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N37" i="1"/>
  <c r="O37" i="1" s="1"/>
  <c r="P37" i="1" s="1"/>
  <c r="N38" i="1"/>
  <c r="O38" i="1" s="1"/>
  <c r="P38" i="1" s="1"/>
  <c r="N39" i="1"/>
  <c r="O39" i="1" s="1"/>
  <c r="P39" i="1" s="1"/>
  <c r="N40" i="1"/>
  <c r="O40" i="1" s="1"/>
  <c r="P40" i="1" s="1"/>
  <c r="N41" i="1"/>
  <c r="O41" i="1" s="1"/>
  <c r="P41" i="1" s="1"/>
  <c r="N42" i="1"/>
  <c r="O42" i="1" s="1"/>
  <c r="P42" i="1" s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O47" i="1" s="1"/>
  <c r="P47" i="1" s="1"/>
  <c r="N48" i="1"/>
  <c r="O48" i="1" s="1"/>
  <c r="P48" i="1" s="1"/>
  <c r="N49" i="1"/>
  <c r="O49" i="1" s="1"/>
  <c r="P49" i="1" s="1"/>
  <c r="N50" i="1"/>
  <c r="O50" i="1" s="1"/>
  <c r="P50" i="1" s="1"/>
  <c r="N51" i="1"/>
  <c r="O51" i="1" s="1"/>
  <c r="P51" i="1" s="1"/>
  <c r="N52" i="1"/>
  <c r="O52" i="1" s="1"/>
  <c r="P52" i="1" s="1"/>
  <c r="N53" i="1"/>
  <c r="O53" i="1" s="1"/>
  <c r="P53" i="1" s="1"/>
  <c r="N54" i="1"/>
  <c r="O54" i="1" s="1"/>
  <c r="P54" i="1" s="1"/>
  <c r="N55" i="1"/>
  <c r="O55" i="1" s="1"/>
  <c r="P55" i="1" s="1"/>
  <c r="N56" i="1"/>
  <c r="O56" i="1" s="1"/>
  <c r="P56" i="1" s="1"/>
  <c r="N57" i="1"/>
  <c r="O57" i="1" s="1"/>
  <c r="P57" i="1" s="1"/>
  <c r="N58" i="1"/>
  <c r="O58" i="1" s="1"/>
  <c r="P58" i="1" s="1"/>
  <c r="N59" i="1"/>
  <c r="O59" i="1" s="1"/>
  <c r="P59" i="1" s="1"/>
  <c r="N60" i="1"/>
  <c r="O60" i="1" s="1"/>
  <c r="P60" i="1" s="1"/>
  <c r="N61" i="1"/>
  <c r="O61" i="1" s="1"/>
  <c r="P61" i="1" s="1"/>
  <c r="N62" i="1"/>
  <c r="O62" i="1" s="1"/>
  <c r="P62" i="1" s="1"/>
  <c r="N63" i="1"/>
  <c r="O63" i="1" s="1"/>
  <c r="P63" i="1" s="1"/>
  <c r="N64" i="1"/>
  <c r="O64" i="1" s="1"/>
  <c r="P64" i="1" s="1"/>
  <c r="N65" i="1"/>
  <c r="O65" i="1" s="1"/>
  <c r="P65" i="1" s="1"/>
  <c r="N66" i="1"/>
  <c r="O66" i="1" s="1"/>
  <c r="P66" i="1" s="1"/>
  <c r="N67" i="1"/>
  <c r="O67" i="1" s="1"/>
  <c r="P67" i="1" s="1"/>
  <c r="N68" i="1"/>
  <c r="O68" i="1" s="1"/>
  <c r="P68" i="1" s="1"/>
  <c r="N69" i="1"/>
  <c r="O69" i="1" s="1"/>
  <c r="P69" i="1" s="1"/>
  <c r="N70" i="1"/>
  <c r="O70" i="1" s="1"/>
  <c r="P70" i="1" s="1"/>
  <c r="N71" i="1"/>
  <c r="O71" i="1" s="1"/>
  <c r="P71" i="1" s="1"/>
  <c r="N72" i="1"/>
  <c r="O72" i="1" s="1"/>
  <c r="P72" i="1" s="1"/>
  <c r="N73" i="1"/>
  <c r="O73" i="1" s="1"/>
  <c r="P73" i="1" s="1"/>
  <c r="N74" i="1"/>
  <c r="O74" i="1" s="1"/>
  <c r="P74" i="1" s="1"/>
  <c r="N75" i="1"/>
  <c r="O75" i="1" s="1"/>
  <c r="P75" i="1" s="1"/>
  <c r="N76" i="1"/>
  <c r="O76" i="1" s="1"/>
  <c r="P76" i="1" s="1"/>
  <c r="N77" i="1"/>
  <c r="O77" i="1" s="1"/>
  <c r="P77" i="1" s="1"/>
  <c r="N78" i="1"/>
  <c r="O78" i="1" s="1"/>
  <c r="P78" i="1" s="1"/>
  <c r="N79" i="1"/>
  <c r="O79" i="1" s="1"/>
  <c r="P79" i="1" s="1"/>
  <c r="N80" i="1"/>
  <c r="O80" i="1" s="1"/>
  <c r="P80" i="1" s="1"/>
  <c r="N81" i="1"/>
  <c r="O81" i="1" s="1"/>
  <c r="P81" i="1" s="1"/>
  <c r="N82" i="1"/>
  <c r="O82" i="1" s="1"/>
  <c r="P82" i="1" s="1"/>
  <c r="N83" i="1"/>
  <c r="O83" i="1" s="1"/>
  <c r="P83" i="1" s="1"/>
  <c r="N84" i="1"/>
  <c r="O84" i="1" s="1"/>
  <c r="P84" i="1" s="1"/>
  <c r="N85" i="1"/>
  <c r="O85" i="1" s="1"/>
  <c r="P85" i="1" s="1"/>
  <c r="N86" i="1"/>
  <c r="O86" i="1" s="1"/>
  <c r="P86" i="1" s="1"/>
  <c r="N87" i="1"/>
  <c r="O87" i="1" s="1"/>
  <c r="P87" i="1" s="1"/>
  <c r="N88" i="1"/>
  <c r="O88" i="1" s="1"/>
  <c r="P88" i="1" s="1"/>
  <c r="N89" i="1"/>
  <c r="O89" i="1" s="1"/>
  <c r="P89" i="1" s="1"/>
  <c r="N90" i="1"/>
  <c r="O90" i="1" s="1"/>
  <c r="P90" i="1" s="1"/>
  <c r="N91" i="1"/>
  <c r="O91" i="1" s="1"/>
  <c r="P91" i="1" s="1"/>
  <c r="N92" i="1"/>
  <c r="O92" i="1" s="1"/>
  <c r="P92" i="1" s="1"/>
  <c r="N93" i="1"/>
  <c r="O93" i="1" s="1"/>
  <c r="P93" i="1" s="1"/>
  <c r="N94" i="1"/>
  <c r="O94" i="1" s="1"/>
  <c r="P94" i="1" s="1"/>
  <c r="N95" i="1"/>
  <c r="O95" i="1" s="1"/>
  <c r="P95" i="1" s="1"/>
  <c r="N96" i="1"/>
  <c r="O96" i="1" s="1"/>
  <c r="P96" i="1" s="1"/>
  <c r="N97" i="1"/>
  <c r="O97" i="1" s="1"/>
  <c r="P97" i="1" s="1"/>
  <c r="N98" i="1"/>
  <c r="O98" i="1" s="1"/>
  <c r="P98" i="1" s="1"/>
  <c r="N99" i="1"/>
  <c r="O99" i="1" s="1"/>
  <c r="P99" i="1" s="1"/>
  <c r="N100" i="1"/>
  <c r="O100" i="1" s="1"/>
  <c r="P100" i="1" s="1"/>
  <c r="N101" i="1"/>
  <c r="O101" i="1" s="1"/>
  <c r="P101" i="1" s="1"/>
  <c r="N102" i="1"/>
  <c r="O102" i="1" s="1"/>
  <c r="P102" i="1" s="1"/>
  <c r="N103" i="1"/>
  <c r="O103" i="1" s="1"/>
  <c r="P103" i="1" s="1"/>
  <c r="N104" i="1"/>
  <c r="O104" i="1" s="1"/>
  <c r="P104" i="1" s="1"/>
  <c r="N105" i="1"/>
  <c r="O105" i="1" s="1"/>
  <c r="P105" i="1" s="1"/>
  <c r="N106" i="1"/>
  <c r="O106" i="1" s="1"/>
  <c r="P106" i="1" s="1"/>
  <c r="N107" i="1"/>
  <c r="O107" i="1" s="1"/>
  <c r="P107" i="1" s="1"/>
  <c r="N108" i="1"/>
  <c r="O108" i="1" s="1"/>
  <c r="P108" i="1" s="1"/>
  <c r="N109" i="1"/>
  <c r="O109" i="1" s="1"/>
  <c r="P109" i="1" s="1"/>
  <c r="N110" i="1"/>
  <c r="O110" i="1" s="1"/>
  <c r="P110" i="1" s="1"/>
  <c r="N111" i="1"/>
  <c r="O111" i="1" s="1"/>
  <c r="P111" i="1" s="1"/>
  <c r="N112" i="1"/>
  <c r="O112" i="1" s="1"/>
  <c r="P112" i="1" s="1"/>
  <c r="N113" i="1"/>
  <c r="O113" i="1" s="1"/>
  <c r="P113" i="1" s="1"/>
  <c r="N114" i="1"/>
  <c r="O114" i="1" s="1"/>
  <c r="P114" i="1" s="1"/>
  <c r="N115" i="1"/>
  <c r="O115" i="1" s="1"/>
  <c r="P115" i="1" s="1"/>
  <c r="N116" i="1"/>
  <c r="O116" i="1" s="1"/>
  <c r="P116" i="1" s="1"/>
  <c r="N117" i="1"/>
  <c r="O117" i="1" s="1"/>
  <c r="P117" i="1" s="1"/>
  <c r="N118" i="1"/>
  <c r="O118" i="1" s="1"/>
  <c r="P118" i="1" s="1"/>
  <c r="N119" i="1"/>
  <c r="O119" i="1" s="1"/>
  <c r="P119" i="1" s="1"/>
  <c r="N120" i="1"/>
  <c r="O120" i="1" s="1"/>
  <c r="P120" i="1" s="1"/>
  <c r="N121" i="1"/>
  <c r="O121" i="1" s="1"/>
  <c r="P121" i="1" s="1"/>
  <c r="N122" i="1"/>
  <c r="O122" i="1" s="1"/>
  <c r="P122" i="1" s="1"/>
  <c r="N123" i="1"/>
  <c r="O123" i="1" s="1"/>
  <c r="P123" i="1" s="1"/>
  <c r="N124" i="1"/>
  <c r="O124" i="1" s="1"/>
  <c r="P124" i="1" s="1"/>
  <c r="N125" i="1"/>
  <c r="O125" i="1" s="1"/>
  <c r="P125" i="1" s="1"/>
  <c r="N126" i="1"/>
  <c r="O126" i="1" s="1"/>
  <c r="P126" i="1" s="1"/>
  <c r="N127" i="1"/>
  <c r="O127" i="1" s="1"/>
  <c r="P127" i="1" s="1"/>
  <c r="N128" i="1"/>
  <c r="O128" i="1" s="1"/>
  <c r="P128" i="1" s="1"/>
  <c r="N129" i="1"/>
  <c r="O129" i="1" s="1"/>
  <c r="P129" i="1" s="1"/>
  <c r="N130" i="1"/>
  <c r="O130" i="1" s="1"/>
  <c r="P130" i="1" s="1"/>
  <c r="N131" i="1"/>
  <c r="O131" i="1" s="1"/>
  <c r="P131" i="1" s="1"/>
  <c r="N132" i="1"/>
  <c r="O132" i="1" s="1"/>
  <c r="P132" i="1" s="1"/>
  <c r="N133" i="1"/>
  <c r="O133" i="1" s="1"/>
  <c r="P133" i="1" s="1"/>
  <c r="N134" i="1"/>
  <c r="O134" i="1" s="1"/>
  <c r="P134" i="1" s="1"/>
  <c r="N135" i="1"/>
  <c r="O135" i="1" s="1"/>
  <c r="P135" i="1" s="1"/>
  <c r="N136" i="1"/>
  <c r="O136" i="1" s="1"/>
  <c r="P136" i="1" s="1"/>
  <c r="N137" i="1"/>
  <c r="O137" i="1" s="1"/>
  <c r="P137" i="1" s="1"/>
  <c r="N138" i="1"/>
  <c r="O138" i="1" s="1"/>
  <c r="P138" i="1" s="1"/>
  <c r="N139" i="1"/>
  <c r="O139" i="1" s="1"/>
  <c r="P139" i="1" s="1"/>
  <c r="N140" i="1"/>
  <c r="O140" i="1" s="1"/>
  <c r="P140" i="1" s="1"/>
  <c r="N141" i="1"/>
  <c r="O141" i="1" s="1"/>
  <c r="P141" i="1" s="1"/>
  <c r="N142" i="1"/>
  <c r="O142" i="1" s="1"/>
  <c r="P142" i="1" s="1"/>
  <c r="N143" i="1"/>
  <c r="O143" i="1" s="1"/>
  <c r="P143" i="1" s="1"/>
  <c r="N144" i="1"/>
  <c r="O144" i="1" s="1"/>
  <c r="P144" i="1" s="1"/>
  <c r="N145" i="1"/>
  <c r="O145" i="1" s="1"/>
  <c r="P145" i="1" s="1"/>
  <c r="N146" i="1"/>
  <c r="O146" i="1" s="1"/>
  <c r="P146" i="1" s="1"/>
  <c r="N147" i="1"/>
  <c r="O147" i="1" s="1"/>
  <c r="P147" i="1" s="1"/>
  <c r="N148" i="1"/>
  <c r="O148" i="1" s="1"/>
  <c r="P148" i="1" s="1"/>
  <c r="N149" i="1"/>
  <c r="O149" i="1" s="1"/>
  <c r="P149" i="1" s="1"/>
  <c r="N150" i="1"/>
  <c r="O150" i="1" s="1"/>
  <c r="P150" i="1" s="1"/>
  <c r="N151" i="1"/>
  <c r="O151" i="1" s="1"/>
  <c r="P151" i="1" s="1"/>
  <c r="N152" i="1"/>
  <c r="O152" i="1" s="1"/>
  <c r="P152" i="1" s="1"/>
  <c r="N153" i="1"/>
  <c r="O153" i="1" s="1"/>
  <c r="P153" i="1" s="1"/>
  <c r="N154" i="1"/>
  <c r="O154" i="1" s="1"/>
  <c r="P154" i="1" s="1"/>
  <c r="N155" i="1"/>
  <c r="O155" i="1" s="1"/>
  <c r="P155" i="1" s="1"/>
  <c r="N156" i="1"/>
  <c r="O156" i="1" s="1"/>
  <c r="P156" i="1" s="1"/>
  <c r="N157" i="1"/>
  <c r="O157" i="1" s="1"/>
  <c r="P157" i="1" s="1"/>
  <c r="N158" i="1"/>
  <c r="O158" i="1" s="1"/>
  <c r="P158" i="1" s="1"/>
  <c r="N159" i="1"/>
  <c r="O159" i="1" s="1"/>
  <c r="P159" i="1" s="1"/>
  <c r="N160" i="1"/>
  <c r="O160" i="1" s="1"/>
  <c r="P160" i="1" s="1"/>
  <c r="N161" i="1"/>
  <c r="O161" i="1" s="1"/>
  <c r="P161" i="1" s="1"/>
  <c r="N162" i="1"/>
  <c r="O162" i="1" s="1"/>
  <c r="P162" i="1" s="1"/>
  <c r="N163" i="1"/>
  <c r="O163" i="1" s="1"/>
  <c r="P163" i="1" s="1"/>
  <c r="N164" i="1"/>
  <c r="O164" i="1" s="1"/>
  <c r="P164" i="1" s="1"/>
  <c r="N165" i="1"/>
  <c r="O165" i="1" s="1"/>
  <c r="P165" i="1" s="1"/>
  <c r="N166" i="1"/>
  <c r="O166" i="1" s="1"/>
  <c r="P166" i="1" s="1"/>
  <c r="N167" i="1"/>
  <c r="O167" i="1" s="1"/>
  <c r="P167" i="1" s="1"/>
  <c r="N168" i="1"/>
  <c r="O168" i="1" s="1"/>
  <c r="P168" i="1" s="1"/>
  <c r="N169" i="1"/>
  <c r="O169" i="1" s="1"/>
  <c r="P169" i="1" s="1"/>
  <c r="N170" i="1"/>
  <c r="O170" i="1" s="1"/>
  <c r="P170" i="1" s="1"/>
  <c r="N171" i="1"/>
  <c r="O171" i="1" s="1"/>
  <c r="P171" i="1" s="1"/>
  <c r="N172" i="1"/>
  <c r="O172" i="1" s="1"/>
  <c r="P172" i="1" s="1"/>
  <c r="N173" i="1"/>
  <c r="O173" i="1" s="1"/>
  <c r="P173" i="1" s="1"/>
  <c r="N174" i="1"/>
  <c r="O174" i="1" s="1"/>
  <c r="P174" i="1" s="1"/>
  <c r="N175" i="1"/>
  <c r="O175" i="1" s="1"/>
  <c r="P175" i="1" s="1"/>
  <c r="N176" i="1"/>
  <c r="O176" i="1" s="1"/>
  <c r="P176" i="1" s="1"/>
  <c r="N177" i="1"/>
  <c r="O177" i="1" s="1"/>
  <c r="P177" i="1" s="1"/>
  <c r="N178" i="1"/>
  <c r="O178" i="1" s="1"/>
  <c r="P178" i="1" s="1"/>
  <c r="N179" i="1"/>
  <c r="O179" i="1" s="1"/>
  <c r="P179" i="1" s="1"/>
  <c r="N180" i="1"/>
  <c r="O180" i="1" s="1"/>
  <c r="P180" i="1" s="1"/>
  <c r="N181" i="1"/>
  <c r="O181" i="1" s="1"/>
  <c r="P181" i="1" s="1"/>
  <c r="N182" i="1"/>
  <c r="O182" i="1" s="1"/>
  <c r="P182" i="1" s="1"/>
  <c r="N183" i="1"/>
  <c r="O183" i="1" s="1"/>
  <c r="P183" i="1" s="1"/>
  <c r="N184" i="1"/>
  <c r="O184" i="1" s="1"/>
  <c r="P184" i="1" s="1"/>
  <c r="N185" i="1"/>
  <c r="O185" i="1" s="1"/>
  <c r="P185" i="1" s="1"/>
  <c r="N186" i="1"/>
  <c r="O186" i="1" s="1"/>
  <c r="P186" i="1" s="1"/>
  <c r="N187" i="1"/>
  <c r="O187" i="1" s="1"/>
  <c r="P187" i="1" s="1"/>
  <c r="N188" i="1"/>
  <c r="O188" i="1" s="1"/>
  <c r="P188" i="1" s="1"/>
  <c r="N189" i="1"/>
  <c r="O189" i="1" s="1"/>
  <c r="P189" i="1" s="1"/>
  <c r="N190" i="1"/>
  <c r="O190" i="1" s="1"/>
  <c r="P190" i="1" s="1"/>
  <c r="N191" i="1"/>
  <c r="O191" i="1" s="1"/>
  <c r="P191" i="1" s="1"/>
  <c r="N192" i="1"/>
  <c r="O192" i="1" s="1"/>
  <c r="P192" i="1" s="1"/>
  <c r="N193" i="1"/>
  <c r="O193" i="1" s="1"/>
  <c r="P193" i="1" s="1"/>
  <c r="N194" i="1"/>
  <c r="O194" i="1" s="1"/>
  <c r="P194" i="1" s="1"/>
  <c r="N195" i="1"/>
  <c r="O195" i="1" s="1"/>
  <c r="P195" i="1" s="1"/>
  <c r="N196" i="1"/>
  <c r="O196" i="1" s="1"/>
  <c r="P196" i="1" s="1"/>
  <c r="N197" i="1"/>
  <c r="O197" i="1" s="1"/>
  <c r="P197" i="1" s="1"/>
  <c r="N198" i="1"/>
  <c r="O198" i="1" s="1"/>
  <c r="P198" i="1" s="1"/>
  <c r="N199" i="1"/>
  <c r="O199" i="1" s="1"/>
  <c r="P199" i="1" s="1"/>
  <c r="N200" i="1"/>
  <c r="O200" i="1" s="1"/>
  <c r="P200" i="1" s="1"/>
  <c r="N201" i="1"/>
  <c r="O201" i="1" s="1"/>
  <c r="P201" i="1" s="1"/>
  <c r="N202" i="1"/>
  <c r="O202" i="1" s="1"/>
  <c r="P202" i="1" s="1"/>
  <c r="N203" i="1"/>
  <c r="O203" i="1" s="1"/>
  <c r="P203" i="1" s="1"/>
  <c r="N204" i="1"/>
  <c r="O204" i="1" s="1"/>
  <c r="P204" i="1" s="1"/>
  <c r="N205" i="1"/>
  <c r="O205" i="1" s="1"/>
  <c r="P205" i="1" s="1"/>
  <c r="N206" i="1"/>
  <c r="O206" i="1" s="1"/>
  <c r="P206" i="1" s="1"/>
  <c r="N207" i="1"/>
  <c r="O207" i="1" s="1"/>
  <c r="P207" i="1" s="1"/>
  <c r="N208" i="1"/>
  <c r="O208" i="1" s="1"/>
  <c r="P208" i="1" s="1"/>
  <c r="N209" i="1"/>
  <c r="O209" i="1" s="1"/>
  <c r="P209" i="1" s="1"/>
  <c r="N210" i="1"/>
  <c r="O210" i="1" s="1"/>
  <c r="P210" i="1" s="1"/>
  <c r="N211" i="1"/>
  <c r="O211" i="1" s="1"/>
  <c r="P211" i="1" s="1"/>
  <c r="N212" i="1"/>
  <c r="O212" i="1" s="1"/>
  <c r="P212" i="1" s="1"/>
  <c r="N213" i="1"/>
  <c r="O213" i="1" s="1"/>
  <c r="P213" i="1" s="1"/>
  <c r="N214" i="1"/>
  <c r="O214" i="1" s="1"/>
  <c r="P214" i="1" s="1"/>
  <c r="N215" i="1"/>
  <c r="O215" i="1" s="1"/>
  <c r="P215" i="1" s="1"/>
  <c r="N216" i="1"/>
  <c r="O216" i="1" s="1"/>
  <c r="P216" i="1" s="1"/>
  <c r="N217" i="1"/>
  <c r="O217" i="1" s="1"/>
  <c r="P217" i="1" s="1"/>
  <c r="N218" i="1"/>
  <c r="O218" i="1" s="1"/>
  <c r="P218" i="1" s="1"/>
  <c r="N219" i="1"/>
  <c r="O219" i="1" s="1"/>
  <c r="P219" i="1" s="1"/>
  <c r="N220" i="1"/>
  <c r="O220" i="1" s="1"/>
  <c r="P220" i="1" s="1"/>
  <c r="N221" i="1"/>
  <c r="O221" i="1" s="1"/>
  <c r="P221" i="1" s="1"/>
  <c r="N222" i="1"/>
  <c r="O222" i="1" s="1"/>
  <c r="P222" i="1" s="1"/>
  <c r="N223" i="1"/>
  <c r="O223" i="1" s="1"/>
  <c r="P223" i="1" s="1"/>
  <c r="N224" i="1"/>
  <c r="O224" i="1" s="1"/>
  <c r="P224" i="1" s="1"/>
  <c r="N225" i="1"/>
  <c r="O225" i="1" s="1"/>
  <c r="P225" i="1" s="1"/>
  <c r="N226" i="1"/>
  <c r="O226" i="1" s="1"/>
  <c r="P226" i="1" s="1"/>
  <c r="N227" i="1"/>
  <c r="O227" i="1" s="1"/>
  <c r="P227" i="1" s="1"/>
  <c r="N228" i="1"/>
  <c r="O228" i="1" s="1"/>
  <c r="P228" i="1" s="1"/>
  <c r="N229" i="1"/>
  <c r="O229" i="1" s="1"/>
  <c r="P229" i="1" s="1"/>
  <c r="N230" i="1"/>
  <c r="O230" i="1" s="1"/>
  <c r="P230" i="1" s="1"/>
  <c r="N231" i="1"/>
  <c r="O231" i="1" s="1"/>
  <c r="P231" i="1" s="1"/>
  <c r="N232" i="1"/>
  <c r="O232" i="1" s="1"/>
  <c r="P232" i="1" s="1"/>
  <c r="N233" i="1"/>
  <c r="O233" i="1" s="1"/>
  <c r="P233" i="1" s="1"/>
  <c r="N234" i="1"/>
  <c r="O234" i="1" s="1"/>
  <c r="P234" i="1" s="1"/>
  <c r="N235" i="1"/>
  <c r="O235" i="1" s="1"/>
  <c r="P235" i="1" s="1"/>
  <c r="N236" i="1"/>
  <c r="O236" i="1" s="1"/>
  <c r="P236" i="1" s="1"/>
  <c r="N237" i="1"/>
  <c r="O237" i="1" s="1"/>
  <c r="P237" i="1" s="1"/>
  <c r="N238" i="1"/>
  <c r="O238" i="1" s="1"/>
  <c r="P238" i="1" s="1"/>
  <c r="N239" i="1"/>
  <c r="O239" i="1" s="1"/>
  <c r="P239" i="1" s="1"/>
  <c r="N240" i="1"/>
  <c r="O240" i="1" s="1"/>
  <c r="P240" i="1" s="1"/>
  <c r="N241" i="1"/>
  <c r="O241" i="1" s="1"/>
  <c r="P241" i="1" s="1"/>
  <c r="N242" i="1"/>
  <c r="O242" i="1" s="1"/>
  <c r="P242" i="1" s="1"/>
  <c r="N243" i="1"/>
  <c r="O243" i="1" s="1"/>
  <c r="P243" i="1" s="1"/>
  <c r="N244" i="1"/>
  <c r="O244" i="1" s="1"/>
  <c r="P244" i="1" s="1"/>
  <c r="N245" i="1"/>
  <c r="O245" i="1" s="1"/>
  <c r="P245" i="1" s="1"/>
  <c r="N246" i="1"/>
  <c r="O246" i="1" s="1"/>
  <c r="P246" i="1" s="1"/>
  <c r="N247" i="1"/>
  <c r="O247" i="1" s="1"/>
  <c r="P247" i="1" s="1"/>
  <c r="N248" i="1"/>
  <c r="O248" i="1" s="1"/>
  <c r="P248" i="1" s="1"/>
  <c r="N249" i="1"/>
  <c r="O249" i="1" s="1"/>
  <c r="P249" i="1" s="1"/>
  <c r="N250" i="1"/>
  <c r="O250" i="1" s="1"/>
  <c r="P250" i="1" s="1"/>
  <c r="N251" i="1"/>
  <c r="O251" i="1" s="1"/>
  <c r="P251" i="1" s="1"/>
  <c r="N252" i="1"/>
  <c r="O252" i="1" s="1"/>
  <c r="P252" i="1" s="1"/>
  <c r="N253" i="1"/>
  <c r="O253" i="1" s="1"/>
  <c r="P253" i="1" s="1"/>
  <c r="N254" i="1"/>
  <c r="O254" i="1" s="1"/>
  <c r="P254" i="1" s="1"/>
  <c r="N255" i="1"/>
  <c r="O255" i="1" s="1"/>
  <c r="P255" i="1" s="1"/>
  <c r="N256" i="1"/>
  <c r="O256" i="1" s="1"/>
  <c r="P256" i="1" s="1"/>
  <c r="N257" i="1"/>
  <c r="O257" i="1" s="1"/>
  <c r="P257" i="1" s="1"/>
  <c r="N258" i="1"/>
  <c r="O258" i="1" s="1"/>
  <c r="P258" i="1" s="1"/>
  <c r="F13" i="6" l="1"/>
  <c r="F15" i="6" s="1"/>
  <c r="F16" i="5"/>
  <c r="F10" i="1"/>
</calcChain>
</file>

<file path=xl/comments1.xml><?xml version="1.0" encoding="utf-8"?>
<comments xmlns="http://schemas.openxmlformats.org/spreadsheetml/2006/main">
  <authors>
    <author>Guetta, Daniel</author>
  </authors>
  <commentList>
    <comment ref="F10" authorId="0">
      <text>
        <r>
          <rPr>
            <sz val="9"/>
            <color indexed="81"/>
            <rFont val="Tahoma"/>
            <family val="2"/>
          </rPr>
          <t>=SUM(P28:P258)</t>
        </r>
      </text>
    </comment>
    <comment ref="N28" authorId="0">
      <text>
        <r>
          <rPr>
            <sz val="9"/>
            <color indexed="81"/>
            <rFont val="Tahoma"/>
            <family val="2"/>
          </rPr>
          <t>=SUMPRODUCT($C$6:$L$6,C28:L28)</t>
        </r>
      </text>
    </comment>
    <comment ref="O28" authorId="0">
      <text>
        <r>
          <rPr>
            <sz val="9"/>
            <color indexed="81"/>
            <rFont val="Tahoma"/>
            <family val="2"/>
          </rPr>
          <t>=N28-B28</t>
        </r>
      </text>
    </comment>
    <comment ref="P28" authorId="0">
      <text>
        <r>
          <rPr>
            <sz val="9"/>
            <color indexed="81"/>
            <rFont val="Tahoma"/>
            <family val="2"/>
          </rPr>
          <t>=O28^2</t>
        </r>
      </text>
    </comment>
  </commentList>
</comments>
</file>

<file path=xl/comments2.xml><?xml version="1.0" encoding="utf-8"?>
<comments xmlns="http://schemas.openxmlformats.org/spreadsheetml/2006/main">
  <authors>
    <author>Guetta, Daniel</author>
    <author>cguetta15</author>
  </authors>
  <commentList>
    <comment ref="C13" authorId="0">
      <text>
        <r>
          <rPr>
            <sz val="9"/>
            <color indexed="81"/>
            <rFont val="Tahoma"/>
            <family val="2"/>
          </rPr>
          <t>=PsiTriangular(90,100,105)</t>
        </r>
      </text>
    </comment>
    <comment ref="C19" authorId="1">
      <text>
        <r>
          <rPr>
            <sz val="9"/>
            <color indexed="81"/>
            <rFont val="Tahoma"/>
            <family val="2"/>
          </rPr>
          <t>=LARGE(C13:C17,2)+PsiOutput()</t>
        </r>
      </text>
    </comment>
    <comment ref="C20" authorId="0">
      <text>
        <r>
          <rPr>
            <sz val="9"/>
            <color indexed="81"/>
            <rFont val="Tahoma"/>
            <family val="2"/>
          </rPr>
          <t>=PsiMean(C19)</t>
        </r>
      </text>
    </comment>
    <comment ref="C21" authorId="0">
      <text>
        <r>
          <rPr>
            <sz val="9"/>
            <color indexed="81"/>
            <rFont val="Tahoma"/>
            <family val="2"/>
          </rPr>
          <t>=PsiStdDev(C19)</t>
        </r>
      </text>
    </comment>
  </commentList>
</comments>
</file>

<file path=xl/sharedStrings.xml><?xml version="1.0" encoding="utf-8"?>
<sst xmlns="http://schemas.openxmlformats.org/spreadsheetml/2006/main" count="115" uniqueCount="47">
  <si>
    <t>Date</t>
  </si>
  <si>
    <t>S&amp;P 500</t>
  </si>
  <si>
    <t>GOOG</t>
  </si>
  <si>
    <t>GILD</t>
  </si>
  <si>
    <t>YHOO</t>
  </si>
  <si>
    <t>EBAY</t>
  </si>
  <si>
    <t>AAPL</t>
  </si>
  <si>
    <t>BMC</t>
  </si>
  <si>
    <t>AKAM</t>
  </si>
  <si>
    <t>AMZN</t>
  </si>
  <si>
    <t>ADBE</t>
  </si>
  <si>
    <t>ETFC</t>
  </si>
  <si>
    <t>Review Session 4 - Part A</t>
  </si>
  <si>
    <t>Objective</t>
  </si>
  <si>
    <t>Decision variables</t>
  </si>
  <si>
    <t>Portfolio</t>
  </si>
  <si>
    <t>Difference</t>
  </si>
  <si>
    <t>Squared</t>
  </si>
  <si>
    <t xml:space="preserve">Total squared error loss     </t>
  </si>
  <si>
    <t>Data</t>
  </si>
  <si>
    <t>Invest?</t>
  </si>
  <si>
    <t>Total</t>
  </si>
  <si>
    <t>M*Invest</t>
  </si>
  <si>
    <t>&lt;=</t>
  </si>
  <si>
    <t>Review Session 4 - Part B</t>
  </si>
  <si>
    <t>-M*Invest</t>
  </si>
  <si>
    <t>M</t>
  </si>
  <si>
    <t>Lambda</t>
  </si>
  <si>
    <t>-DV</t>
  </si>
  <si>
    <t>ABS(DV)</t>
  </si>
  <si>
    <t xml:space="preserve">Penalty     </t>
  </si>
  <si>
    <t xml:space="preserve">Objective     </t>
  </si>
  <si>
    <t>Review Session 4 - Part C</t>
  </si>
  <si>
    <t>Review Session 4 - Question 1</t>
  </si>
  <si>
    <t>Distribution parameter (triangular)</t>
  </si>
  <si>
    <t>Min</t>
  </si>
  <si>
    <t>Max</t>
  </si>
  <si>
    <t>Likeliest</t>
  </si>
  <si>
    <t>Bids</t>
  </si>
  <si>
    <t>Bid 1</t>
  </si>
  <si>
    <t>Bid 2</t>
  </si>
  <si>
    <t>Bid 3</t>
  </si>
  <si>
    <t>Bid 4</t>
  </si>
  <si>
    <t>Bid 5</t>
  </si>
  <si>
    <t>Winning bid</t>
  </si>
  <si>
    <t>Mean bid</t>
  </si>
  <si>
    <t>STDev of Bids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</si>
</sst>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1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" xfId="0" applyBorder="1"/>
    <xf numFmtId="0" fontId="0" fillId="3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5" fillId="0" borderId="0" xfId="0" applyFont="1"/>
    <xf numFmtId="0" fontId="6" fillId="6" borderId="0" xfId="0" applyFont="1" applyFill="1"/>
    <xf numFmtId="0" fontId="0" fillId="6" borderId="0" xfId="0" applyFill="1"/>
    <xf numFmtId="44" fontId="0" fillId="0" borderId="6" xfId="1" applyFont="1" applyBorder="1" applyAlignment="1">
      <alignment horizontal="center"/>
    </xf>
    <xf numFmtId="44" fontId="0" fillId="7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8" borderId="0" xfId="1" applyFont="1" applyFill="1" applyAlignment="1">
      <alignment horizontal="center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'Q1 - Part A'!$B$27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xVal>
            <c:numRef>
              <c:f>'Q1 - Part A'!$A$28:$A$258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A'!$B$28:$B$258</c:f>
              <c:numCache>
                <c:formatCode>General</c:formatCode>
                <c:ptCount val="231"/>
                <c:pt idx="0">
                  <c:v>1246.96</c:v>
                </c:pt>
                <c:pt idx="1">
                  <c:v>1195.19</c:v>
                </c:pt>
                <c:pt idx="2">
                  <c:v>1192.55</c:v>
                </c:pt>
                <c:pt idx="3">
                  <c:v>1158.67</c:v>
                </c:pt>
                <c:pt idx="4">
                  <c:v>1161.79</c:v>
                </c:pt>
                <c:pt idx="5">
                  <c:v>1188.04</c:v>
                </c:pt>
                <c:pt idx="6">
                  <c:v>1192.98</c:v>
                </c:pt>
                <c:pt idx="7">
                  <c:v>1215.6500000000001</c:v>
                </c:pt>
                <c:pt idx="8">
                  <c:v>1216.1300000000001</c:v>
                </c:pt>
                <c:pt idx="9">
                  <c:v>1236.9100000000001</c:v>
                </c:pt>
                <c:pt idx="10">
                  <c:v>1257.81</c:v>
                </c:pt>
                <c:pt idx="11">
                  <c:v>1251.78</c:v>
                </c:pt>
                <c:pt idx="12">
                  <c:v>1263.8499999999999</c:v>
                </c:pt>
                <c:pt idx="13">
                  <c:v>1239.7</c:v>
                </c:pt>
                <c:pt idx="14">
                  <c:v>1229.0999999999999</c:v>
                </c:pt>
                <c:pt idx="15">
                  <c:v>1275.92</c:v>
                </c:pt>
                <c:pt idx="16">
                  <c:v>1261.1199999999999</c:v>
                </c:pt>
                <c:pt idx="17">
                  <c:v>1253.23</c:v>
                </c:pt>
                <c:pt idx="18">
                  <c:v>1261.1500000000001</c:v>
                </c:pt>
                <c:pt idx="19">
                  <c:v>1237.9000000000001</c:v>
                </c:pt>
                <c:pt idx="20">
                  <c:v>1218.28</c:v>
                </c:pt>
                <c:pt idx="21">
                  <c:v>1253.3</c:v>
                </c:pt>
                <c:pt idx="22">
                  <c:v>1285.0899999999999</c:v>
                </c:pt>
                <c:pt idx="23">
                  <c:v>1284.5899999999999</c:v>
                </c:pt>
                <c:pt idx="24">
                  <c:v>1242</c:v>
                </c:pt>
                <c:pt idx="25">
                  <c:v>1229.05</c:v>
                </c:pt>
                <c:pt idx="26">
                  <c:v>1254.19</c:v>
                </c:pt>
                <c:pt idx="27">
                  <c:v>1238.25</c:v>
                </c:pt>
                <c:pt idx="28">
                  <c:v>1215.3900000000001</c:v>
                </c:pt>
                <c:pt idx="29">
                  <c:v>1209.8800000000001</c:v>
                </c:pt>
                <c:pt idx="30">
                  <c:v>1225.3800000000001</c:v>
                </c:pt>
                <c:pt idx="31">
                  <c:v>1200.8599999999999</c:v>
                </c:pt>
                <c:pt idx="32">
                  <c:v>1224.58</c:v>
                </c:pt>
                <c:pt idx="33">
                  <c:v>1203.6600000000001</c:v>
                </c:pt>
                <c:pt idx="34">
                  <c:v>1207.25</c:v>
                </c:pt>
                <c:pt idx="35">
                  <c:v>1195.54</c:v>
                </c:pt>
                <c:pt idx="36">
                  <c:v>1194.8900000000001</c:v>
                </c:pt>
                <c:pt idx="37">
                  <c:v>1155.46</c:v>
                </c:pt>
                <c:pt idx="38">
                  <c:v>1164.97</c:v>
                </c:pt>
                <c:pt idx="39">
                  <c:v>1144.03</c:v>
                </c:pt>
                <c:pt idx="40">
                  <c:v>1123.95</c:v>
                </c:pt>
                <c:pt idx="41">
                  <c:v>1099.23</c:v>
                </c:pt>
                <c:pt idx="42">
                  <c:v>1131.42</c:v>
                </c:pt>
                <c:pt idx="43">
                  <c:v>1160.4000000000001</c:v>
                </c:pt>
                <c:pt idx="44">
                  <c:v>1151.06</c:v>
                </c:pt>
                <c:pt idx="45">
                  <c:v>1175.3800000000001</c:v>
                </c:pt>
                <c:pt idx="46">
                  <c:v>1162.95</c:v>
                </c:pt>
                <c:pt idx="47">
                  <c:v>1136.43</c:v>
                </c:pt>
                <c:pt idx="48">
                  <c:v>1129.56</c:v>
                </c:pt>
                <c:pt idx="49">
                  <c:v>1166.76</c:v>
                </c:pt>
                <c:pt idx="50">
                  <c:v>1202.0899999999999</c:v>
                </c:pt>
                <c:pt idx="51">
                  <c:v>1204.0899999999999</c:v>
                </c:pt>
                <c:pt idx="52">
                  <c:v>1216.01</c:v>
                </c:pt>
                <c:pt idx="53">
                  <c:v>1209.1099999999999</c:v>
                </c:pt>
                <c:pt idx="54">
                  <c:v>1188.68</c:v>
                </c:pt>
                <c:pt idx="55">
                  <c:v>1172.8699999999999</c:v>
                </c:pt>
                <c:pt idx="56">
                  <c:v>1162.27</c:v>
                </c:pt>
                <c:pt idx="57">
                  <c:v>1154.23</c:v>
                </c:pt>
                <c:pt idx="58">
                  <c:v>1185.9000000000001</c:v>
                </c:pt>
                <c:pt idx="59">
                  <c:v>1198.6199999999999</c:v>
                </c:pt>
                <c:pt idx="60">
                  <c:v>1165.24</c:v>
                </c:pt>
                <c:pt idx="61">
                  <c:v>1173.97</c:v>
                </c:pt>
                <c:pt idx="62">
                  <c:v>1204.42</c:v>
                </c:pt>
                <c:pt idx="63">
                  <c:v>1218.8900000000001</c:v>
                </c:pt>
                <c:pt idx="64">
                  <c:v>1212.92</c:v>
                </c:pt>
                <c:pt idx="65">
                  <c:v>1210.08</c:v>
                </c:pt>
                <c:pt idx="66">
                  <c:v>1176.8</c:v>
                </c:pt>
                <c:pt idx="67">
                  <c:v>1159.27</c:v>
                </c:pt>
                <c:pt idx="68">
                  <c:v>1177.5999999999999</c:v>
                </c:pt>
                <c:pt idx="69">
                  <c:v>1162.3499999999999</c:v>
                </c:pt>
                <c:pt idx="70">
                  <c:v>1123.82</c:v>
                </c:pt>
                <c:pt idx="71">
                  <c:v>1123.53</c:v>
                </c:pt>
                <c:pt idx="72">
                  <c:v>1140.6500000000001</c:v>
                </c:pt>
                <c:pt idx="73">
                  <c:v>1193.8900000000001</c:v>
                </c:pt>
                <c:pt idx="74">
                  <c:v>1192.76</c:v>
                </c:pt>
                <c:pt idx="75">
                  <c:v>1204.49</c:v>
                </c:pt>
                <c:pt idx="76">
                  <c:v>1178.81</c:v>
                </c:pt>
                <c:pt idx="77">
                  <c:v>1172.6400000000001</c:v>
                </c:pt>
                <c:pt idx="78">
                  <c:v>1120.76</c:v>
                </c:pt>
                <c:pt idx="79">
                  <c:v>1172.53</c:v>
                </c:pt>
                <c:pt idx="80">
                  <c:v>1119.46</c:v>
                </c:pt>
                <c:pt idx="81">
                  <c:v>1199.3800000000001</c:v>
                </c:pt>
                <c:pt idx="82">
                  <c:v>1200.07</c:v>
                </c:pt>
                <c:pt idx="83">
                  <c:v>1260.3399999999999</c:v>
                </c:pt>
                <c:pt idx="84">
                  <c:v>1254.05</c:v>
                </c:pt>
                <c:pt idx="85">
                  <c:v>1286.94</c:v>
                </c:pt>
                <c:pt idx="86">
                  <c:v>1292.28</c:v>
                </c:pt>
                <c:pt idx="87">
                  <c:v>1300.67</c:v>
                </c:pt>
                <c:pt idx="88">
                  <c:v>1304.8900000000001</c:v>
                </c:pt>
                <c:pt idx="89">
                  <c:v>1331.94</c:v>
                </c:pt>
                <c:pt idx="90">
                  <c:v>1337.43</c:v>
                </c:pt>
                <c:pt idx="91">
                  <c:v>1345.02</c:v>
                </c:pt>
                <c:pt idx="92">
                  <c:v>1343.8</c:v>
                </c:pt>
                <c:pt idx="93">
                  <c:v>1325.84</c:v>
                </c:pt>
                <c:pt idx="94">
                  <c:v>1326.73</c:v>
                </c:pt>
                <c:pt idx="95">
                  <c:v>1305.44</c:v>
                </c:pt>
                <c:pt idx="96">
                  <c:v>1316.14</c:v>
                </c:pt>
                <c:pt idx="97">
                  <c:v>1308.8699999999999</c:v>
                </c:pt>
                <c:pt idx="98">
                  <c:v>1317.72</c:v>
                </c:pt>
                <c:pt idx="99">
                  <c:v>1313.64</c:v>
                </c:pt>
                <c:pt idx="100">
                  <c:v>1319.49</c:v>
                </c:pt>
                <c:pt idx="101">
                  <c:v>1343.8</c:v>
                </c:pt>
                <c:pt idx="102">
                  <c:v>1353.22</c:v>
                </c:pt>
                <c:pt idx="103">
                  <c:v>1339.22</c:v>
                </c:pt>
                <c:pt idx="104">
                  <c:v>1337.88</c:v>
                </c:pt>
                <c:pt idx="105">
                  <c:v>1339.67</c:v>
                </c:pt>
                <c:pt idx="106">
                  <c:v>1320.64</c:v>
                </c:pt>
                <c:pt idx="107">
                  <c:v>1307.4100000000001</c:v>
                </c:pt>
                <c:pt idx="108">
                  <c:v>1296.67</c:v>
                </c:pt>
                <c:pt idx="109">
                  <c:v>1280.0999999999999</c:v>
                </c:pt>
                <c:pt idx="110">
                  <c:v>1268.45</c:v>
                </c:pt>
                <c:pt idx="111">
                  <c:v>1283.5</c:v>
                </c:pt>
                <c:pt idx="112">
                  <c:v>1287.1400000000001</c:v>
                </c:pt>
                <c:pt idx="113">
                  <c:v>1295.52</c:v>
                </c:pt>
                <c:pt idx="114">
                  <c:v>1278.3599999999999</c:v>
                </c:pt>
                <c:pt idx="115">
                  <c:v>1271.5</c:v>
                </c:pt>
                <c:pt idx="116">
                  <c:v>1267.6400000000001</c:v>
                </c:pt>
                <c:pt idx="117">
                  <c:v>1265.42</c:v>
                </c:pt>
                <c:pt idx="118">
                  <c:v>1287.8699999999999</c:v>
                </c:pt>
                <c:pt idx="119">
                  <c:v>1271.83</c:v>
                </c:pt>
                <c:pt idx="120">
                  <c:v>1270.98</c:v>
                </c:pt>
                <c:pt idx="121">
                  <c:v>1289</c:v>
                </c:pt>
                <c:pt idx="122">
                  <c:v>1279.56</c:v>
                </c:pt>
                <c:pt idx="123">
                  <c:v>1284.94</c:v>
                </c:pt>
                <c:pt idx="124">
                  <c:v>1286.17</c:v>
                </c:pt>
                <c:pt idx="125">
                  <c:v>1300.1600000000001</c:v>
                </c:pt>
                <c:pt idx="126">
                  <c:v>1312.94</c:v>
                </c:pt>
                <c:pt idx="127">
                  <c:v>1314.55</c:v>
                </c:pt>
                <c:pt idx="128">
                  <c:v>1345.2</c:v>
                </c:pt>
                <c:pt idx="129">
                  <c:v>1331.1</c:v>
                </c:pt>
                <c:pt idx="130">
                  <c:v>1325.69</c:v>
                </c:pt>
                <c:pt idx="131">
                  <c:v>1320.47</c:v>
                </c:pt>
                <c:pt idx="132">
                  <c:v>1316.28</c:v>
                </c:pt>
                <c:pt idx="133">
                  <c:v>1317.37</c:v>
                </c:pt>
                <c:pt idx="134">
                  <c:v>1333.27</c:v>
                </c:pt>
                <c:pt idx="135">
                  <c:v>1343.6</c:v>
                </c:pt>
                <c:pt idx="136">
                  <c:v>1340.68</c:v>
                </c:pt>
                <c:pt idx="137">
                  <c:v>1328.98</c:v>
                </c:pt>
                <c:pt idx="138">
                  <c:v>1329.47</c:v>
                </c:pt>
                <c:pt idx="139">
                  <c:v>1337.77</c:v>
                </c:pt>
                <c:pt idx="140">
                  <c:v>1348.65</c:v>
                </c:pt>
                <c:pt idx="141">
                  <c:v>1342.08</c:v>
                </c:pt>
                <c:pt idx="142">
                  <c:v>1357.16</c:v>
                </c:pt>
                <c:pt idx="143">
                  <c:v>1346.29</c:v>
                </c:pt>
                <c:pt idx="144">
                  <c:v>1340.2</c:v>
                </c:pt>
                <c:pt idx="145">
                  <c:v>1335.1</c:v>
                </c:pt>
                <c:pt idx="146">
                  <c:v>1347.32</c:v>
                </c:pt>
                <c:pt idx="147">
                  <c:v>1356.62</c:v>
                </c:pt>
                <c:pt idx="148">
                  <c:v>1361.22</c:v>
                </c:pt>
                <c:pt idx="149">
                  <c:v>1363.61</c:v>
                </c:pt>
                <c:pt idx="150">
                  <c:v>1360.48</c:v>
                </c:pt>
                <c:pt idx="151">
                  <c:v>1355.66</c:v>
                </c:pt>
                <c:pt idx="152">
                  <c:v>1347.24</c:v>
                </c:pt>
                <c:pt idx="153">
                  <c:v>1335.25</c:v>
                </c:pt>
                <c:pt idx="154">
                  <c:v>1337.38</c:v>
                </c:pt>
                <c:pt idx="155">
                  <c:v>1330.36</c:v>
                </c:pt>
                <c:pt idx="156">
                  <c:v>1312.62</c:v>
                </c:pt>
                <c:pt idx="157">
                  <c:v>1305.1400000000001</c:v>
                </c:pt>
                <c:pt idx="158">
                  <c:v>1319.68</c:v>
                </c:pt>
                <c:pt idx="159">
                  <c:v>1314.52</c:v>
                </c:pt>
                <c:pt idx="160">
                  <c:v>1314.41</c:v>
                </c:pt>
                <c:pt idx="161">
                  <c:v>1314.16</c:v>
                </c:pt>
                <c:pt idx="162">
                  <c:v>1324.46</c:v>
                </c:pt>
                <c:pt idx="163">
                  <c:v>1328.17</c:v>
                </c:pt>
                <c:pt idx="164">
                  <c:v>1333.51</c:v>
                </c:pt>
                <c:pt idx="165">
                  <c:v>1335.54</c:v>
                </c:pt>
                <c:pt idx="166">
                  <c:v>1332.63</c:v>
                </c:pt>
                <c:pt idx="167">
                  <c:v>1332.87</c:v>
                </c:pt>
                <c:pt idx="168">
                  <c:v>1332.41</c:v>
                </c:pt>
                <c:pt idx="169">
                  <c:v>1325.83</c:v>
                </c:pt>
                <c:pt idx="170">
                  <c:v>1328.26</c:v>
                </c:pt>
                <c:pt idx="171">
                  <c:v>1319.44</c:v>
                </c:pt>
                <c:pt idx="172">
                  <c:v>1310.19</c:v>
                </c:pt>
                <c:pt idx="173">
                  <c:v>1313.8</c:v>
                </c:pt>
                <c:pt idx="174">
                  <c:v>1309.6600000000001</c:v>
                </c:pt>
                <c:pt idx="175">
                  <c:v>1297.54</c:v>
                </c:pt>
                <c:pt idx="176">
                  <c:v>1293.77</c:v>
                </c:pt>
                <c:pt idx="177">
                  <c:v>1298.3800000000001</c:v>
                </c:pt>
                <c:pt idx="178">
                  <c:v>1279.21</c:v>
                </c:pt>
                <c:pt idx="179">
                  <c:v>1273.72</c:v>
                </c:pt>
                <c:pt idx="180">
                  <c:v>1256.8800000000001</c:v>
                </c:pt>
                <c:pt idx="181">
                  <c:v>1281.8699999999999</c:v>
                </c:pt>
                <c:pt idx="182">
                  <c:v>1296.3900000000001</c:v>
                </c:pt>
                <c:pt idx="183">
                  <c:v>1304.28</c:v>
                </c:pt>
                <c:pt idx="184">
                  <c:v>1295.1099999999999</c:v>
                </c:pt>
                <c:pt idx="185">
                  <c:v>1320.02</c:v>
                </c:pt>
                <c:pt idx="186">
                  <c:v>1321.82</c:v>
                </c:pt>
                <c:pt idx="187">
                  <c:v>1310.1300000000001</c:v>
                </c:pt>
                <c:pt idx="188">
                  <c:v>1321.15</c:v>
                </c:pt>
                <c:pt idx="189">
                  <c:v>1330.97</c:v>
                </c:pt>
                <c:pt idx="190">
                  <c:v>1308.44</c:v>
                </c:pt>
                <c:pt idx="191">
                  <c:v>1306.33</c:v>
                </c:pt>
                <c:pt idx="192">
                  <c:v>1327.22</c:v>
                </c:pt>
                <c:pt idx="193">
                  <c:v>1319.88</c:v>
                </c:pt>
                <c:pt idx="194">
                  <c:v>1306.0999999999999</c:v>
                </c:pt>
                <c:pt idx="195">
                  <c:v>1307.4000000000001</c:v>
                </c:pt>
                <c:pt idx="196">
                  <c:v>1315.44</c:v>
                </c:pt>
                <c:pt idx="197">
                  <c:v>1343.01</c:v>
                </c:pt>
                <c:pt idx="198">
                  <c:v>1340.43</c:v>
                </c:pt>
                <c:pt idx="199">
                  <c:v>1336.32</c:v>
                </c:pt>
                <c:pt idx="200">
                  <c:v>1328.01</c:v>
                </c:pt>
                <c:pt idx="201">
                  <c:v>1332.32</c:v>
                </c:pt>
                <c:pt idx="202">
                  <c:v>1329.15</c:v>
                </c:pt>
                <c:pt idx="203">
                  <c:v>1321.87</c:v>
                </c:pt>
                <c:pt idx="204">
                  <c:v>1320.88</c:v>
                </c:pt>
                <c:pt idx="205">
                  <c:v>1324.57</c:v>
                </c:pt>
                <c:pt idx="206">
                  <c:v>1319.05</c:v>
                </c:pt>
                <c:pt idx="207">
                  <c:v>1310.87</c:v>
                </c:pt>
                <c:pt idx="208">
                  <c:v>1307.0999999999999</c:v>
                </c:pt>
                <c:pt idx="209">
                  <c:v>1304.03</c:v>
                </c:pt>
                <c:pt idx="210">
                  <c:v>1307.5899999999999</c:v>
                </c:pt>
                <c:pt idx="211">
                  <c:v>1286.1199999999999</c:v>
                </c:pt>
                <c:pt idx="212">
                  <c:v>1276.3399999999999</c:v>
                </c:pt>
                <c:pt idx="213">
                  <c:v>1299.54</c:v>
                </c:pt>
                <c:pt idx="214">
                  <c:v>1296.6300000000001</c:v>
                </c:pt>
                <c:pt idx="215">
                  <c:v>1291.18</c:v>
                </c:pt>
                <c:pt idx="216">
                  <c:v>1290.8399999999999</c:v>
                </c:pt>
                <c:pt idx="217">
                  <c:v>1283.3499999999999</c:v>
                </c:pt>
                <c:pt idx="218">
                  <c:v>1280.26</c:v>
                </c:pt>
                <c:pt idx="219">
                  <c:v>1281.92</c:v>
                </c:pt>
                <c:pt idx="220">
                  <c:v>1295.02</c:v>
                </c:pt>
                <c:pt idx="221">
                  <c:v>1293.24</c:v>
                </c:pt>
                <c:pt idx="222">
                  <c:v>1283.76</c:v>
                </c:pt>
                <c:pt idx="223">
                  <c:v>1285.96</c:v>
                </c:pt>
                <c:pt idx="224">
                  <c:v>1274.48</c:v>
                </c:pt>
                <c:pt idx="225">
                  <c:v>1269.75</c:v>
                </c:pt>
                <c:pt idx="226">
                  <c:v>1271.5</c:v>
                </c:pt>
                <c:pt idx="227">
                  <c:v>1273.8499999999999</c:v>
                </c:pt>
                <c:pt idx="228">
                  <c:v>1276.56</c:v>
                </c:pt>
                <c:pt idx="229">
                  <c:v>1270.2</c:v>
                </c:pt>
                <c:pt idx="230">
                  <c:v>1271.8699999999999</c:v>
                </c:pt>
              </c:numCache>
            </c:numRef>
          </c:yVal>
          <c:smooth val="1"/>
        </c:ser>
        <c:ser>
          <c:idx val="1"/>
          <c:order val="1"/>
          <c:tx>
            <c:v>Portfolio</c:v>
          </c:tx>
          <c:marker>
            <c:symbol val="none"/>
          </c:marker>
          <c:xVal>
            <c:numRef>
              <c:f>'Q1 - Part A'!$A$28:$A$258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A'!$N$28:$N$258</c:f>
              <c:numCache>
                <c:formatCode>General</c:formatCode>
                <c:ptCount val="231"/>
                <c:pt idx="0">
                  <c:v>1201.4442650327173</c:v>
                </c:pt>
                <c:pt idx="1">
                  <c:v>1170.8156461785416</c:v>
                </c:pt>
                <c:pt idx="2">
                  <c:v>1183.8564910929351</c:v>
                </c:pt>
                <c:pt idx="3">
                  <c:v>1152.3299512029685</c:v>
                </c:pt>
                <c:pt idx="4">
                  <c:v>1161.0015312667492</c:v>
                </c:pt>
                <c:pt idx="5">
                  <c:v>1164.5105684389732</c:v>
                </c:pt>
                <c:pt idx="6">
                  <c:v>1134.7149664472149</c:v>
                </c:pt>
                <c:pt idx="7">
                  <c:v>1193.1067777323651</c:v>
                </c:pt>
                <c:pt idx="8">
                  <c:v>1197.1031491423737</c:v>
                </c:pt>
                <c:pt idx="9">
                  <c:v>1220.6153784910769</c:v>
                </c:pt>
                <c:pt idx="10">
                  <c:v>1235.9730875246235</c:v>
                </c:pt>
                <c:pt idx="11">
                  <c:v>1230.1626577571701</c:v>
                </c:pt>
                <c:pt idx="12">
                  <c:v>1242.5516214966733</c:v>
                </c:pt>
                <c:pt idx="13">
                  <c:v>1218.2599850735594</c:v>
                </c:pt>
                <c:pt idx="14">
                  <c:v>1219.361654702855</c:v>
                </c:pt>
                <c:pt idx="15">
                  <c:v>1269.2070427720726</c:v>
                </c:pt>
                <c:pt idx="16">
                  <c:v>1256.4720131809136</c:v>
                </c:pt>
                <c:pt idx="17">
                  <c:v>1246.9436196013169</c:v>
                </c:pt>
                <c:pt idx="18">
                  <c:v>1254.1784815034534</c:v>
                </c:pt>
                <c:pt idx="19">
                  <c:v>1235.9358462353362</c:v>
                </c:pt>
                <c:pt idx="20">
                  <c:v>1222.7785195915912</c:v>
                </c:pt>
                <c:pt idx="21">
                  <c:v>1250.2728673690472</c:v>
                </c:pt>
                <c:pt idx="22">
                  <c:v>1276.9333711272782</c:v>
                </c:pt>
                <c:pt idx="23">
                  <c:v>1254.4864524061009</c:v>
                </c:pt>
                <c:pt idx="24">
                  <c:v>1246.760881219408</c:v>
                </c:pt>
                <c:pt idx="25">
                  <c:v>1246.3217645747106</c:v>
                </c:pt>
                <c:pt idx="26">
                  <c:v>1272.5683477466328</c:v>
                </c:pt>
                <c:pt idx="27">
                  <c:v>1246.3259831952341</c:v>
                </c:pt>
                <c:pt idx="28">
                  <c:v>1228.5026471641334</c:v>
                </c:pt>
                <c:pt idx="29">
                  <c:v>1226.8614684153058</c:v>
                </c:pt>
                <c:pt idx="30">
                  <c:v>1245.1515270933951</c:v>
                </c:pt>
                <c:pt idx="31">
                  <c:v>1225.9005572768299</c:v>
                </c:pt>
                <c:pt idx="32">
                  <c:v>1245.0110755495307</c:v>
                </c:pt>
                <c:pt idx="33">
                  <c:v>1226.6319851536462</c:v>
                </c:pt>
                <c:pt idx="34">
                  <c:v>1211.0530804938217</c:v>
                </c:pt>
                <c:pt idx="35">
                  <c:v>1198.0931425012559</c:v>
                </c:pt>
                <c:pt idx="36">
                  <c:v>1205.4426465779682</c:v>
                </c:pt>
                <c:pt idx="37">
                  <c:v>1170.2368518997273</c:v>
                </c:pt>
                <c:pt idx="38">
                  <c:v>1192.3057673565224</c:v>
                </c:pt>
                <c:pt idx="39">
                  <c:v>1173.8898583206926</c:v>
                </c:pt>
                <c:pt idx="40">
                  <c:v>1136.9634065991797</c:v>
                </c:pt>
                <c:pt idx="41">
                  <c:v>1119.5326659869515</c:v>
                </c:pt>
                <c:pt idx="42">
                  <c:v>1152.4866495513663</c:v>
                </c:pt>
                <c:pt idx="43">
                  <c:v>1179.7413265540224</c:v>
                </c:pt>
                <c:pt idx="44">
                  <c:v>1185.813727410123</c:v>
                </c:pt>
                <c:pt idx="45">
                  <c:v>1209.4796177439468</c:v>
                </c:pt>
                <c:pt idx="46">
                  <c:v>1198.5466048430912</c:v>
                </c:pt>
                <c:pt idx="47">
                  <c:v>1177.8815165491894</c:v>
                </c:pt>
                <c:pt idx="48">
                  <c:v>1166.9427230025367</c:v>
                </c:pt>
                <c:pt idx="49">
                  <c:v>1206.2095192048776</c:v>
                </c:pt>
                <c:pt idx="50">
                  <c:v>1227.658492677203</c:v>
                </c:pt>
                <c:pt idx="51">
                  <c:v>1227.2330901803666</c:v>
                </c:pt>
                <c:pt idx="52">
                  <c:v>1237.4906457271379</c:v>
                </c:pt>
                <c:pt idx="53">
                  <c:v>1221.9030136684682</c:v>
                </c:pt>
                <c:pt idx="54">
                  <c:v>1200.8671264588252</c:v>
                </c:pt>
                <c:pt idx="55">
                  <c:v>1171.9190572084883</c:v>
                </c:pt>
                <c:pt idx="56">
                  <c:v>1162.6214117147867</c:v>
                </c:pt>
                <c:pt idx="57">
                  <c:v>1151.1883783467604</c:v>
                </c:pt>
                <c:pt idx="58">
                  <c:v>1190.4497293022478</c:v>
                </c:pt>
                <c:pt idx="59">
                  <c:v>1193.5996991165011</c:v>
                </c:pt>
                <c:pt idx="60">
                  <c:v>1154.0604529566583</c:v>
                </c:pt>
                <c:pt idx="61">
                  <c:v>1161.4463381826756</c:v>
                </c:pt>
                <c:pt idx="62">
                  <c:v>1188.5136572316444</c:v>
                </c:pt>
                <c:pt idx="63">
                  <c:v>1204.6764273801184</c:v>
                </c:pt>
                <c:pt idx="64">
                  <c:v>1205.1302010591644</c:v>
                </c:pt>
                <c:pt idx="65">
                  <c:v>1200.8747223339601</c:v>
                </c:pt>
                <c:pt idx="66">
                  <c:v>1164.0139957319793</c:v>
                </c:pt>
                <c:pt idx="67">
                  <c:v>1138.9323895365351</c:v>
                </c:pt>
                <c:pt idx="68">
                  <c:v>1150.7216007368847</c:v>
                </c:pt>
                <c:pt idx="69">
                  <c:v>1156.664732368959</c:v>
                </c:pt>
                <c:pt idx="70">
                  <c:v>1114.1784231962624</c:v>
                </c:pt>
                <c:pt idx="71">
                  <c:v>1102.919119231743</c:v>
                </c:pt>
                <c:pt idx="72">
                  <c:v>1119.7497574704728</c:v>
                </c:pt>
                <c:pt idx="73">
                  <c:v>1170.8785302985193</c:v>
                </c:pt>
                <c:pt idx="74">
                  <c:v>1180.5301030002015</c:v>
                </c:pt>
                <c:pt idx="75">
                  <c:v>1170.2601988583706</c:v>
                </c:pt>
                <c:pt idx="76">
                  <c:v>1165.9487405257066</c:v>
                </c:pt>
                <c:pt idx="77">
                  <c:v>1154.1162343590083</c:v>
                </c:pt>
                <c:pt idx="78">
                  <c:v>1102.9635043546748</c:v>
                </c:pt>
                <c:pt idx="79">
                  <c:v>1173.5092108577107</c:v>
                </c:pt>
                <c:pt idx="80">
                  <c:v>1114.5078421831861</c:v>
                </c:pt>
                <c:pt idx="81">
                  <c:v>1172.5460113838196</c:v>
                </c:pt>
                <c:pt idx="82">
                  <c:v>1180.3092379628738</c:v>
                </c:pt>
                <c:pt idx="83">
                  <c:v>1250.6567816688437</c:v>
                </c:pt>
                <c:pt idx="84">
                  <c:v>1245.6038197388245</c:v>
                </c:pt>
                <c:pt idx="85">
                  <c:v>1280.8636052130601</c:v>
                </c:pt>
                <c:pt idx="86">
                  <c:v>1291.9757099589176</c:v>
                </c:pt>
                <c:pt idx="87">
                  <c:v>1312.8869547828551</c:v>
                </c:pt>
                <c:pt idx="88">
                  <c:v>1330.3754270021579</c:v>
                </c:pt>
                <c:pt idx="89">
                  <c:v>1347.3533395663928</c:v>
                </c:pt>
                <c:pt idx="90">
                  <c:v>1349.5813551103527</c:v>
                </c:pt>
                <c:pt idx="91">
                  <c:v>1357.1634756448518</c:v>
                </c:pt>
                <c:pt idx="92">
                  <c:v>1345.5561295154741</c:v>
                </c:pt>
                <c:pt idx="93">
                  <c:v>1322.915825076841</c:v>
                </c:pt>
                <c:pt idx="94">
                  <c:v>1326.3247424273266</c:v>
                </c:pt>
                <c:pt idx="95">
                  <c:v>1295.979476183591</c:v>
                </c:pt>
                <c:pt idx="96">
                  <c:v>1306.3675425399513</c:v>
                </c:pt>
                <c:pt idx="97">
                  <c:v>1292.1527290376605</c:v>
                </c:pt>
                <c:pt idx="98">
                  <c:v>1310.3524950968158</c:v>
                </c:pt>
                <c:pt idx="99">
                  <c:v>1309.3489978263119</c:v>
                </c:pt>
                <c:pt idx="100">
                  <c:v>1314.1646401781059</c:v>
                </c:pt>
                <c:pt idx="101">
                  <c:v>1344.932904970846</c:v>
                </c:pt>
                <c:pt idx="102">
                  <c:v>1355.9722218868694</c:v>
                </c:pt>
                <c:pt idx="103">
                  <c:v>1337.6733652062094</c:v>
                </c:pt>
                <c:pt idx="104">
                  <c:v>1327.1973276761876</c:v>
                </c:pt>
                <c:pt idx="105">
                  <c:v>1330.074490494417</c:v>
                </c:pt>
                <c:pt idx="106">
                  <c:v>1308.3181307558289</c:v>
                </c:pt>
                <c:pt idx="107">
                  <c:v>1296.5210092861407</c:v>
                </c:pt>
                <c:pt idx="108">
                  <c:v>1279.8864380642467</c:v>
                </c:pt>
                <c:pt idx="109">
                  <c:v>1262.1199005832898</c:v>
                </c:pt>
                <c:pt idx="110">
                  <c:v>1242.713420903051</c:v>
                </c:pt>
                <c:pt idx="111">
                  <c:v>1262.4986382051643</c:v>
                </c:pt>
                <c:pt idx="112">
                  <c:v>1258.2012708221218</c:v>
                </c:pt>
                <c:pt idx="113">
                  <c:v>1274.0261872256933</c:v>
                </c:pt>
                <c:pt idx="114">
                  <c:v>1256.5932192839816</c:v>
                </c:pt>
                <c:pt idx="115">
                  <c:v>1245.6130999572169</c:v>
                </c:pt>
                <c:pt idx="116">
                  <c:v>1250.6961050995933</c:v>
                </c:pt>
                <c:pt idx="117">
                  <c:v>1255.6490562687882</c:v>
                </c:pt>
                <c:pt idx="118">
                  <c:v>1276.8725718666515</c:v>
                </c:pt>
                <c:pt idx="119">
                  <c:v>1269.8345474641433</c:v>
                </c:pt>
                <c:pt idx="120">
                  <c:v>1274.5350685242106</c:v>
                </c:pt>
                <c:pt idx="121">
                  <c:v>1297.5781066838795</c:v>
                </c:pt>
                <c:pt idx="122">
                  <c:v>1296.0156174114036</c:v>
                </c:pt>
                <c:pt idx="123">
                  <c:v>1300.6016086900372</c:v>
                </c:pt>
                <c:pt idx="124">
                  <c:v>1300.0565448703514</c:v>
                </c:pt>
                <c:pt idx="125">
                  <c:v>1312.762992462892</c:v>
                </c:pt>
                <c:pt idx="126">
                  <c:v>1334.7986357744253</c:v>
                </c:pt>
                <c:pt idx="127">
                  <c:v>1329.7531822026033</c:v>
                </c:pt>
                <c:pt idx="128">
                  <c:v>1351.6436819085595</c:v>
                </c:pt>
                <c:pt idx="129">
                  <c:v>1332.3346809942582</c:v>
                </c:pt>
                <c:pt idx="130">
                  <c:v>1325.1704727519568</c:v>
                </c:pt>
                <c:pt idx="131">
                  <c:v>1316.5914294795334</c:v>
                </c:pt>
                <c:pt idx="132">
                  <c:v>1313.8225704137719</c:v>
                </c:pt>
                <c:pt idx="133">
                  <c:v>1319.9705313169695</c:v>
                </c:pt>
                <c:pt idx="134">
                  <c:v>1340.8498452043984</c:v>
                </c:pt>
                <c:pt idx="135">
                  <c:v>1337.1818403592185</c:v>
                </c:pt>
                <c:pt idx="136">
                  <c:v>1332.3260099897764</c:v>
                </c:pt>
                <c:pt idx="137">
                  <c:v>1328.4143146587255</c:v>
                </c:pt>
                <c:pt idx="138">
                  <c:v>1321.5958479140393</c:v>
                </c:pt>
                <c:pt idx="139">
                  <c:v>1351.4874915718588</c:v>
                </c:pt>
                <c:pt idx="140">
                  <c:v>1362.5270927586173</c:v>
                </c:pt>
                <c:pt idx="141">
                  <c:v>1347.4633454774221</c:v>
                </c:pt>
                <c:pt idx="142">
                  <c:v>1358.2166494902515</c:v>
                </c:pt>
                <c:pt idx="143">
                  <c:v>1344.3312421222495</c:v>
                </c:pt>
                <c:pt idx="144">
                  <c:v>1332.528567387835</c:v>
                </c:pt>
                <c:pt idx="145">
                  <c:v>1325.0551079113782</c:v>
                </c:pt>
                <c:pt idx="146">
                  <c:v>1329.2114176143964</c:v>
                </c:pt>
                <c:pt idx="147">
                  <c:v>1337.5884481420744</c:v>
                </c:pt>
                <c:pt idx="148">
                  <c:v>1329.0418445870184</c:v>
                </c:pt>
                <c:pt idx="149">
                  <c:v>1309.5606598795844</c:v>
                </c:pt>
                <c:pt idx="150">
                  <c:v>1314.0859634962003</c:v>
                </c:pt>
                <c:pt idx="151">
                  <c:v>1322.5379489086331</c:v>
                </c:pt>
                <c:pt idx="152">
                  <c:v>1308.7908043261814</c:v>
                </c:pt>
                <c:pt idx="153">
                  <c:v>1304.4641491934117</c:v>
                </c:pt>
                <c:pt idx="154">
                  <c:v>1298.4290347920416</c:v>
                </c:pt>
                <c:pt idx="155">
                  <c:v>1314.9889522054136</c:v>
                </c:pt>
                <c:pt idx="156">
                  <c:v>1303.3657644228074</c:v>
                </c:pt>
                <c:pt idx="157">
                  <c:v>1301.6923879830999</c:v>
                </c:pt>
                <c:pt idx="158">
                  <c:v>1329.9618315538567</c:v>
                </c:pt>
                <c:pt idx="159">
                  <c:v>1337.9182978335507</c:v>
                </c:pt>
                <c:pt idx="160">
                  <c:v>1331.2319789880382</c:v>
                </c:pt>
                <c:pt idx="161">
                  <c:v>1323.0789327113741</c:v>
                </c:pt>
                <c:pt idx="162">
                  <c:v>1331.4907871367038</c:v>
                </c:pt>
                <c:pt idx="163">
                  <c:v>1333.8425719951058</c:v>
                </c:pt>
                <c:pt idx="164">
                  <c:v>1341.907657808373</c:v>
                </c:pt>
                <c:pt idx="165">
                  <c:v>1344.0618571801674</c:v>
                </c:pt>
                <c:pt idx="166">
                  <c:v>1343.4906122715377</c:v>
                </c:pt>
                <c:pt idx="167">
                  <c:v>1357.9825870483648</c:v>
                </c:pt>
                <c:pt idx="168">
                  <c:v>1355.8398908362708</c:v>
                </c:pt>
                <c:pt idx="169">
                  <c:v>1341.9102028818536</c:v>
                </c:pt>
                <c:pt idx="170">
                  <c:v>1341.6037556359893</c:v>
                </c:pt>
                <c:pt idx="171">
                  <c:v>1331.0092981706873</c:v>
                </c:pt>
                <c:pt idx="172">
                  <c:v>1320.1037713367771</c:v>
                </c:pt>
                <c:pt idx="173">
                  <c:v>1335.2609300343727</c:v>
                </c:pt>
                <c:pt idx="174">
                  <c:v>1335.2326572212801</c:v>
                </c:pt>
                <c:pt idx="175">
                  <c:v>1308.8937244955594</c:v>
                </c:pt>
                <c:pt idx="176">
                  <c:v>1301.307792050359</c:v>
                </c:pt>
                <c:pt idx="177">
                  <c:v>1296.8572492506205</c:v>
                </c:pt>
                <c:pt idx="178">
                  <c:v>1281.7588754565977</c:v>
                </c:pt>
                <c:pt idx="179">
                  <c:v>1278.7014423691064</c:v>
                </c:pt>
                <c:pt idx="180">
                  <c:v>1270.5201888968959</c:v>
                </c:pt>
                <c:pt idx="181">
                  <c:v>1290.739030650268</c:v>
                </c:pt>
                <c:pt idx="182">
                  <c:v>1318.2609712699141</c:v>
                </c:pt>
                <c:pt idx="183">
                  <c:v>1326.9665116177744</c:v>
                </c:pt>
                <c:pt idx="184">
                  <c:v>1325.8258144881847</c:v>
                </c:pt>
                <c:pt idx="185">
                  <c:v>1349.0674602807728</c:v>
                </c:pt>
                <c:pt idx="186">
                  <c:v>1344.2789281790604</c:v>
                </c:pt>
                <c:pt idx="187">
                  <c:v>1333.6948111109073</c:v>
                </c:pt>
                <c:pt idx="188">
                  <c:v>1343.0684393102024</c:v>
                </c:pt>
                <c:pt idx="189">
                  <c:v>1338.0498898193184</c:v>
                </c:pt>
                <c:pt idx="190">
                  <c:v>1310.9970826789872</c:v>
                </c:pt>
                <c:pt idx="191">
                  <c:v>1298.4393913876488</c:v>
                </c:pt>
                <c:pt idx="192">
                  <c:v>1319.4535758566235</c:v>
                </c:pt>
                <c:pt idx="193">
                  <c:v>1318.3839749931055</c:v>
                </c:pt>
                <c:pt idx="194">
                  <c:v>1303.2600896525021</c:v>
                </c:pt>
                <c:pt idx="195">
                  <c:v>1296.0127044043818</c:v>
                </c:pt>
                <c:pt idx="196">
                  <c:v>1311.5126460319634</c:v>
                </c:pt>
                <c:pt idx="197">
                  <c:v>1354.2256127651092</c:v>
                </c:pt>
                <c:pt idx="198">
                  <c:v>1354.3582961239347</c:v>
                </c:pt>
                <c:pt idx="199">
                  <c:v>1353.0100155140376</c:v>
                </c:pt>
                <c:pt idx="200">
                  <c:v>1341.4149308724002</c:v>
                </c:pt>
                <c:pt idx="201">
                  <c:v>1334.8693577054394</c:v>
                </c:pt>
                <c:pt idx="202">
                  <c:v>1329.1182856771136</c:v>
                </c:pt>
                <c:pt idx="203">
                  <c:v>1321.1698992075051</c:v>
                </c:pt>
                <c:pt idx="204">
                  <c:v>1308.8234178772414</c:v>
                </c:pt>
                <c:pt idx="205">
                  <c:v>1322.3705613345994</c:v>
                </c:pt>
                <c:pt idx="206">
                  <c:v>1313.4151647458207</c:v>
                </c:pt>
                <c:pt idx="207">
                  <c:v>1313.3038574718819</c:v>
                </c:pt>
                <c:pt idx="208">
                  <c:v>1311.7272583126755</c:v>
                </c:pt>
                <c:pt idx="209">
                  <c:v>1318.0607112109944</c:v>
                </c:pt>
                <c:pt idx="210">
                  <c:v>1306.3663366197827</c:v>
                </c:pt>
                <c:pt idx="211">
                  <c:v>1288.2776019029898</c:v>
                </c:pt>
                <c:pt idx="212">
                  <c:v>1277.700202131211</c:v>
                </c:pt>
                <c:pt idx="213">
                  <c:v>1310.3413984146107</c:v>
                </c:pt>
                <c:pt idx="214">
                  <c:v>1311.292583554047</c:v>
                </c:pt>
                <c:pt idx="215">
                  <c:v>1292.2719670265533</c:v>
                </c:pt>
                <c:pt idx="216">
                  <c:v>1295.083383300652</c:v>
                </c:pt>
                <c:pt idx="217">
                  <c:v>1283.212460282951</c:v>
                </c:pt>
                <c:pt idx="218">
                  <c:v>1295.8283138373085</c:v>
                </c:pt>
                <c:pt idx="219">
                  <c:v>1299.1945066865947</c:v>
                </c:pt>
                <c:pt idx="220">
                  <c:v>1311.3002436949755</c:v>
                </c:pt>
                <c:pt idx="221">
                  <c:v>1301.3897706168952</c:v>
                </c:pt>
                <c:pt idx="222">
                  <c:v>1291.7790103957191</c:v>
                </c:pt>
                <c:pt idx="223">
                  <c:v>1286.957501434161</c:v>
                </c:pt>
                <c:pt idx="224">
                  <c:v>1271.7761860360738</c:v>
                </c:pt>
                <c:pt idx="225">
                  <c:v>1265.1760410245315</c:v>
                </c:pt>
                <c:pt idx="226">
                  <c:v>1268.3337792063876</c:v>
                </c:pt>
                <c:pt idx="227">
                  <c:v>1271.6645223698338</c:v>
                </c:pt>
                <c:pt idx="228">
                  <c:v>1271.7663877792197</c:v>
                </c:pt>
                <c:pt idx="229">
                  <c:v>1255.6571960908002</c:v>
                </c:pt>
                <c:pt idx="230">
                  <c:v>1251.9212823587152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305920"/>
        <c:axId val="248311808"/>
      </c:scatterChart>
      <c:valAx>
        <c:axId val="248305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8311808"/>
        <c:crosses val="autoZero"/>
        <c:crossBetween val="midCat"/>
      </c:valAx>
      <c:valAx>
        <c:axId val="248311808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crossAx val="248305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'Q1 - Part B'!$B$33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xVal>
            <c:numRef>
              <c:f>'Q1 - Part B'!$A$34:$A$264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B'!$B$34:$B$264</c:f>
              <c:numCache>
                <c:formatCode>General</c:formatCode>
                <c:ptCount val="231"/>
                <c:pt idx="0">
                  <c:v>1246.96</c:v>
                </c:pt>
                <c:pt idx="1">
                  <c:v>1195.19</c:v>
                </c:pt>
                <c:pt idx="2">
                  <c:v>1192.55</c:v>
                </c:pt>
                <c:pt idx="3">
                  <c:v>1158.67</c:v>
                </c:pt>
                <c:pt idx="4">
                  <c:v>1161.79</c:v>
                </c:pt>
                <c:pt idx="5">
                  <c:v>1188.04</c:v>
                </c:pt>
                <c:pt idx="6">
                  <c:v>1192.98</c:v>
                </c:pt>
                <c:pt idx="7">
                  <c:v>1215.6500000000001</c:v>
                </c:pt>
                <c:pt idx="8">
                  <c:v>1216.1300000000001</c:v>
                </c:pt>
                <c:pt idx="9">
                  <c:v>1236.9100000000001</c:v>
                </c:pt>
                <c:pt idx="10">
                  <c:v>1257.81</c:v>
                </c:pt>
                <c:pt idx="11">
                  <c:v>1251.78</c:v>
                </c:pt>
                <c:pt idx="12">
                  <c:v>1263.8499999999999</c:v>
                </c:pt>
                <c:pt idx="13">
                  <c:v>1239.7</c:v>
                </c:pt>
                <c:pt idx="14">
                  <c:v>1229.0999999999999</c:v>
                </c:pt>
                <c:pt idx="15">
                  <c:v>1275.92</c:v>
                </c:pt>
                <c:pt idx="16">
                  <c:v>1261.1199999999999</c:v>
                </c:pt>
                <c:pt idx="17">
                  <c:v>1253.23</c:v>
                </c:pt>
                <c:pt idx="18">
                  <c:v>1261.1500000000001</c:v>
                </c:pt>
                <c:pt idx="19">
                  <c:v>1237.9000000000001</c:v>
                </c:pt>
                <c:pt idx="20">
                  <c:v>1218.28</c:v>
                </c:pt>
                <c:pt idx="21">
                  <c:v>1253.3</c:v>
                </c:pt>
                <c:pt idx="22">
                  <c:v>1285.0899999999999</c:v>
                </c:pt>
                <c:pt idx="23">
                  <c:v>1284.5899999999999</c:v>
                </c:pt>
                <c:pt idx="24">
                  <c:v>1242</c:v>
                </c:pt>
                <c:pt idx="25">
                  <c:v>1229.05</c:v>
                </c:pt>
                <c:pt idx="26">
                  <c:v>1254.19</c:v>
                </c:pt>
                <c:pt idx="27">
                  <c:v>1238.25</c:v>
                </c:pt>
                <c:pt idx="28">
                  <c:v>1215.3900000000001</c:v>
                </c:pt>
                <c:pt idx="29">
                  <c:v>1209.8800000000001</c:v>
                </c:pt>
                <c:pt idx="30">
                  <c:v>1225.3800000000001</c:v>
                </c:pt>
                <c:pt idx="31">
                  <c:v>1200.8599999999999</c:v>
                </c:pt>
                <c:pt idx="32">
                  <c:v>1224.58</c:v>
                </c:pt>
                <c:pt idx="33">
                  <c:v>1203.6600000000001</c:v>
                </c:pt>
                <c:pt idx="34">
                  <c:v>1207.25</c:v>
                </c:pt>
                <c:pt idx="35">
                  <c:v>1195.54</c:v>
                </c:pt>
                <c:pt idx="36">
                  <c:v>1194.8900000000001</c:v>
                </c:pt>
                <c:pt idx="37">
                  <c:v>1155.46</c:v>
                </c:pt>
                <c:pt idx="38">
                  <c:v>1164.97</c:v>
                </c:pt>
                <c:pt idx="39">
                  <c:v>1144.03</c:v>
                </c:pt>
                <c:pt idx="40">
                  <c:v>1123.95</c:v>
                </c:pt>
                <c:pt idx="41">
                  <c:v>1099.23</c:v>
                </c:pt>
                <c:pt idx="42">
                  <c:v>1131.42</c:v>
                </c:pt>
                <c:pt idx="43">
                  <c:v>1160.4000000000001</c:v>
                </c:pt>
                <c:pt idx="44">
                  <c:v>1151.06</c:v>
                </c:pt>
                <c:pt idx="45">
                  <c:v>1175.3800000000001</c:v>
                </c:pt>
                <c:pt idx="46">
                  <c:v>1162.95</c:v>
                </c:pt>
                <c:pt idx="47">
                  <c:v>1136.43</c:v>
                </c:pt>
                <c:pt idx="48">
                  <c:v>1129.56</c:v>
                </c:pt>
                <c:pt idx="49">
                  <c:v>1166.76</c:v>
                </c:pt>
                <c:pt idx="50">
                  <c:v>1202.0899999999999</c:v>
                </c:pt>
                <c:pt idx="51">
                  <c:v>1204.0899999999999</c:v>
                </c:pt>
                <c:pt idx="52">
                  <c:v>1216.01</c:v>
                </c:pt>
                <c:pt idx="53">
                  <c:v>1209.1099999999999</c:v>
                </c:pt>
                <c:pt idx="54">
                  <c:v>1188.68</c:v>
                </c:pt>
                <c:pt idx="55">
                  <c:v>1172.8699999999999</c:v>
                </c:pt>
                <c:pt idx="56">
                  <c:v>1162.27</c:v>
                </c:pt>
                <c:pt idx="57">
                  <c:v>1154.23</c:v>
                </c:pt>
                <c:pt idx="58">
                  <c:v>1185.9000000000001</c:v>
                </c:pt>
                <c:pt idx="59">
                  <c:v>1198.6199999999999</c:v>
                </c:pt>
                <c:pt idx="60">
                  <c:v>1165.24</c:v>
                </c:pt>
                <c:pt idx="61">
                  <c:v>1173.97</c:v>
                </c:pt>
                <c:pt idx="62">
                  <c:v>1204.42</c:v>
                </c:pt>
                <c:pt idx="63">
                  <c:v>1218.8900000000001</c:v>
                </c:pt>
                <c:pt idx="64">
                  <c:v>1212.92</c:v>
                </c:pt>
                <c:pt idx="65">
                  <c:v>1210.08</c:v>
                </c:pt>
                <c:pt idx="66">
                  <c:v>1176.8</c:v>
                </c:pt>
                <c:pt idx="67">
                  <c:v>1159.27</c:v>
                </c:pt>
                <c:pt idx="68">
                  <c:v>1177.5999999999999</c:v>
                </c:pt>
                <c:pt idx="69">
                  <c:v>1162.3499999999999</c:v>
                </c:pt>
                <c:pt idx="70">
                  <c:v>1123.82</c:v>
                </c:pt>
                <c:pt idx="71">
                  <c:v>1123.53</c:v>
                </c:pt>
                <c:pt idx="72">
                  <c:v>1140.6500000000001</c:v>
                </c:pt>
                <c:pt idx="73">
                  <c:v>1193.8900000000001</c:v>
                </c:pt>
                <c:pt idx="74">
                  <c:v>1192.76</c:v>
                </c:pt>
                <c:pt idx="75">
                  <c:v>1204.49</c:v>
                </c:pt>
                <c:pt idx="76">
                  <c:v>1178.81</c:v>
                </c:pt>
                <c:pt idx="77">
                  <c:v>1172.6400000000001</c:v>
                </c:pt>
                <c:pt idx="78">
                  <c:v>1120.76</c:v>
                </c:pt>
                <c:pt idx="79">
                  <c:v>1172.53</c:v>
                </c:pt>
                <c:pt idx="80">
                  <c:v>1119.46</c:v>
                </c:pt>
                <c:pt idx="81">
                  <c:v>1199.3800000000001</c:v>
                </c:pt>
                <c:pt idx="82">
                  <c:v>1200.07</c:v>
                </c:pt>
                <c:pt idx="83">
                  <c:v>1260.3399999999999</c:v>
                </c:pt>
                <c:pt idx="84">
                  <c:v>1254.05</c:v>
                </c:pt>
                <c:pt idx="85">
                  <c:v>1286.94</c:v>
                </c:pt>
                <c:pt idx="86">
                  <c:v>1292.28</c:v>
                </c:pt>
                <c:pt idx="87">
                  <c:v>1300.67</c:v>
                </c:pt>
                <c:pt idx="88">
                  <c:v>1304.8900000000001</c:v>
                </c:pt>
                <c:pt idx="89">
                  <c:v>1331.94</c:v>
                </c:pt>
                <c:pt idx="90">
                  <c:v>1337.43</c:v>
                </c:pt>
                <c:pt idx="91">
                  <c:v>1345.02</c:v>
                </c:pt>
                <c:pt idx="92">
                  <c:v>1343.8</c:v>
                </c:pt>
                <c:pt idx="93">
                  <c:v>1325.84</c:v>
                </c:pt>
                <c:pt idx="94">
                  <c:v>1326.73</c:v>
                </c:pt>
                <c:pt idx="95">
                  <c:v>1305.44</c:v>
                </c:pt>
                <c:pt idx="96">
                  <c:v>1316.14</c:v>
                </c:pt>
                <c:pt idx="97">
                  <c:v>1308.8699999999999</c:v>
                </c:pt>
                <c:pt idx="98">
                  <c:v>1317.72</c:v>
                </c:pt>
                <c:pt idx="99">
                  <c:v>1313.64</c:v>
                </c:pt>
                <c:pt idx="100">
                  <c:v>1319.49</c:v>
                </c:pt>
                <c:pt idx="101">
                  <c:v>1343.8</c:v>
                </c:pt>
                <c:pt idx="102">
                  <c:v>1353.22</c:v>
                </c:pt>
                <c:pt idx="103">
                  <c:v>1339.22</c:v>
                </c:pt>
                <c:pt idx="104">
                  <c:v>1337.88</c:v>
                </c:pt>
                <c:pt idx="105">
                  <c:v>1339.67</c:v>
                </c:pt>
                <c:pt idx="106">
                  <c:v>1320.64</c:v>
                </c:pt>
                <c:pt idx="107">
                  <c:v>1307.4100000000001</c:v>
                </c:pt>
                <c:pt idx="108">
                  <c:v>1296.67</c:v>
                </c:pt>
                <c:pt idx="109">
                  <c:v>1280.0999999999999</c:v>
                </c:pt>
                <c:pt idx="110">
                  <c:v>1268.45</c:v>
                </c:pt>
                <c:pt idx="111">
                  <c:v>1283.5</c:v>
                </c:pt>
                <c:pt idx="112">
                  <c:v>1287.1400000000001</c:v>
                </c:pt>
                <c:pt idx="113">
                  <c:v>1295.52</c:v>
                </c:pt>
                <c:pt idx="114">
                  <c:v>1278.3599999999999</c:v>
                </c:pt>
                <c:pt idx="115">
                  <c:v>1271.5</c:v>
                </c:pt>
                <c:pt idx="116">
                  <c:v>1267.6400000000001</c:v>
                </c:pt>
                <c:pt idx="117">
                  <c:v>1265.42</c:v>
                </c:pt>
                <c:pt idx="118">
                  <c:v>1287.8699999999999</c:v>
                </c:pt>
                <c:pt idx="119">
                  <c:v>1271.83</c:v>
                </c:pt>
                <c:pt idx="120">
                  <c:v>1270.98</c:v>
                </c:pt>
                <c:pt idx="121">
                  <c:v>1289</c:v>
                </c:pt>
                <c:pt idx="122">
                  <c:v>1279.56</c:v>
                </c:pt>
                <c:pt idx="123">
                  <c:v>1284.94</c:v>
                </c:pt>
                <c:pt idx="124">
                  <c:v>1286.17</c:v>
                </c:pt>
                <c:pt idx="125">
                  <c:v>1300.1600000000001</c:v>
                </c:pt>
                <c:pt idx="126">
                  <c:v>1312.94</c:v>
                </c:pt>
                <c:pt idx="127">
                  <c:v>1314.55</c:v>
                </c:pt>
                <c:pt idx="128">
                  <c:v>1345.2</c:v>
                </c:pt>
                <c:pt idx="129">
                  <c:v>1331.1</c:v>
                </c:pt>
                <c:pt idx="130">
                  <c:v>1325.69</c:v>
                </c:pt>
                <c:pt idx="131">
                  <c:v>1320.47</c:v>
                </c:pt>
                <c:pt idx="132">
                  <c:v>1316.28</c:v>
                </c:pt>
                <c:pt idx="133">
                  <c:v>1317.37</c:v>
                </c:pt>
                <c:pt idx="134">
                  <c:v>1333.27</c:v>
                </c:pt>
                <c:pt idx="135">
                  <c:v>1343.6</c:v>
                </c:pt>
                <c:pt idx="136">
                  <c:v>1340.68</c:v>
                </c:pt>
                <c:pt idx="137">
                  <c:v>1328.98</c:v>
                </c:pt>
                <c:pt idx="138">
                  <c:v>1329.47</c:v>
                </c:pt>
                <c:pt idx="139">
                  <c:v>1337.77</c:v>
                </c:pt>
                <c:pt idx="140">
                  <c:v>1348.65</c:v>
                </c:pt>
                <c:pt idx="141">
                  <c:v>1342.08</c:v>
                </c:pt>
                <c:pt idx="142">
                  <c:v>1357.16</c:v>
                </c:pt>
                <c:pt idx="143">
                  <c:v>1346.29</c:v>
                </c:pt>
                <c:pt idx="144">
                  <c:v>1340.2</c:v>
                </c:pt>
                <c:pt idx="145">
                  <c:v>1335.1</c:v>
                </c:pt>
                <c:pt idx="146">
                  <c:v>1347.32</c:v>
                </c:pt>
                <c:pt idx="147">
                  <c:v>1356.62</c:v>
                </c:pt>
                <c:pt idx="148">
                  <c:v>1361.22</c:v>
                </c:pt>
                <c:pt idx="149">
                  <c:v>1363.61</c:v>
                </c:pt>
                <c:pt idx="150">
                  <c:v>1360.48</c:v>
                </c:pt>
                <c:pt idx="151">
                  <c:v>1355.66</c:v>
                </c:pt>
                <c:pt idx="152">
                  <c:v>1347.24</c:v>
                </c:pt>
                <c:pt idx="153">
                  <c:v>1335.25</c:v>
                </c:pt>
                <c:pt idx="154">
                  <c:v>1337.38</c:v>
                </c:pt>
                <c:pt idx="155">
                  <c:v>1330.36</c:v>
                </c:pt>
                <c:pt idx="156">
                  <c:v>1312.62</c:v>
                </c:pt>
                <c:pt idx="157">
                  <c:v>1305.1400000000001</c:v>
                </c:pt>
                <c:pt idx="158">
                  <c:v>1319.68</c:v>
                </c:pt>
                <c:pt idx="159">
                  <c:v>1314.52</c:v>
                </c:pt>
                <c:pt idx="160">
                  <c:v>1314.41</c:v>
                </c:pt>
                <c:pt idx="161">
                  <c:v>1314.16</c:v>
                </c:pt>
                <c:pt idx="162">
                  <c:v>1324.46</c:v>
                </c:pt>
                <c:pt idx="163">
                  <c:v>1328.17</c:v>
                </c:pt>
                <c:pt idx="164">
                  <c:v>1333.51</c:v>
                </c:pt>
                <c:pt idx="165">
                  <c:v>1335.54</c:v>
                </c:pt>
                <c:pt idx="166">
                  <c:v>1332.63</c:v>
                </c:pt>
                <c:pt idx="167">
                  <c:v>1332.87</c:v>
                </c:pt>
                <c:pt idx="168">
                  <c:v>1332.41</c:v>
                </c:pt>
                <c:pt idx="169">
                  <c:v>1325.83</c:v>
                </c:pt>
                <c:pt idx="170">
                  <c:v>1328.26</c:v>
                </c:pt>
                <c:pt idx="171">
                  <c:v>1319.44</c:v>
                </c:pt>
                <c:pt idx="172">
                  <c:v>1310.19</c:v>
                </c:pt>
                <c:pt idx="173">
                  <c:v>1313.8</c:v>
                </c:pt>
                <c:pt idx="174">
                  <c:v>1309.6600000000001</c:v>
                </c:pt>
                <c:pt idx="175">
                  <c:v>1297.54</c:v>
                </c:pt>
                <c:pt idx="176">
                  <c:v>1293.77</c:v>
                </c:pt>
                <c:pt idx="177">
                  <c:v>1298.3800000000001</c:v>
                </c:pt>
                <c:pt idx="178">
                  <c:v>1279.21</c:v>
                </c:pt>
                <c:pt idx="179">
                  <c:v>1273.72</c:v>
                </c:pt>
                <c:pt idx="180">
                  <c:v>1256.8800000000001</c:v>
                </c:pt>
                <c:pt idx="181">
                  <c:v>1281.8699999999999</c:v>
                </c:pt>
                <c:pt idx="182">
                  <c:v>1296.3900000000001</c:v>
                </c:pt>
                <c:pt idx="183">
                  <c:v>1304.28</c:v>
                </c:pt>
                <c:pt idx="184">
                  <c:v>1295.1099999999999</c:v>
                </c:pt>
                <c:pt idx="185">
                  <c:v>1320.02</c:v>
                </c:pt>
                <c:pt idx="186">
                  <c:v>1321.82</c:v>
                </c:pt>
                <c:pt idx="187">
                  <c:v>1310.1300000000001</c:v>
                </c:pt>
                <c:pt idx="188">
                  <c:v>1321.15</c:v>
                </c:pt>
                <c:pt idx="189">
                  <c:v>1330.97</c:v>
                </c:pt>
                <c:pt idx="190">
                  <c:v>1308.44</c:v>
                </c:pt>
                <c:pt idx="191">
                  <c:v>1306.33</c:v>
                </c:pt>
                <c:pt idx="192">
                  <c:v>1327.22</c:v>
                </c:pt>
                <c:pt idx="193">
                  <c:v>1319.88</c:v>
                </c:pt>
                <c:pt idx="194">
                  <c:v>1306.0999999999999</c:v>
                </c:pt>
                <c:pt idx="195">
                  <c:v>1307.4000000000001</c:v>
                </c:pt>
                <c:pt idx="196">
                  <c:v>1315.44</c:v>
                </c:pt>
                <c:pt idx="197">
                  <c:v>1343.01</c:v>
                </c:pt>
                <c:pt idx="198">
                  <c:v>1340.43</c:v>
                </c:pt>
                <c:pt idx="199">
                  <c:v>1336.32</c:v>
                </c:pt>
                <c:pt idx="200">
                  <c:v>1328.01</c:v>
                </c:pt>
                <c:pt idx="201">
                  <c:v>1332.32</c:v>
                </c:pt>
                <c:pt idx="202">
                  <c:v>1329.15</c:v>
                </c:pt>
                <c:pt idx="203">
                  <c:v>1321.87</c:v>
                </c:pt>
                <c:pt idx="204">
                  <c:v>1320.88</c:v>
                </c:pt>
                <c:pt idx="205">
                  <c:v>1324.57</c:v>
                </c:pt>
                <c:pt idx="206">
                  <c:v>1319.05</c:v>
                </c:pt>
                <c:pt idx="207">
                  <c:v>1310.87</c:v>
                </c:pt>
                <c:pt idx="208">
                  <c:v>1307.0999999999999</c:v>
                </c:pt>
                <c:pt idx="209">
                  <c:v>1304.03</c:v>
                </c:pt>
                <c:pt idx="210">
                  <c:v>1307.5899999999999</c:v>
                </c:pt>
                <c:pt idx="211">
                  <c:v>1286.1199999999999</c:v>
                </c:pt>
                <c:pt idx="212">
                  <c:v>1276.3399999999999</c:v>
                </c:pt>
                <c:pt idx="213">
                  <c:v>1299.54</c:v>
                </c:pt>
                <c:pt idx="214">
                  <c:v>1296.6300000000001</c:v>
                </c:pt>
                <c:pt idx="215">
                  <c:v>1291.18</c:v>
                </c:pt>
                <c:pt idx="216">
                  <c:v>1290.8399999999999</c:v>
                </c:pt>
                <c:pt idx="217">
                  <c:v>1283.3499999999999</c:v>
                </c:pt>
                <c:pt idx="218">
                  <c:v>1280.26</c:v>
                </c:pt>
                <c:pt idx="219">
                  <c:v>1281.92</c:v>
                </c:pt>
                <c:pt idx="220">
                  <c:v>1295.02</c:v>
                </c:pt>
                <c:pt idx="221">
                  <c:v>1293.24</c:v>
                </c:pt>
                <c:pt idx="222">
                  <c:v>1283.76</c:v>
                </c:pt>
                <c:pt idx="223">
                  <c:v>1285.96</c:v>
                </c:pt>
                <c:pt idx="224">
                  <c:v>1274.48</c:v>
                </c:pt>
                <c:pt idx="225">
                  <c:v>1269.75</c:v>
                </c:pt>
                <c:pt idx="226">
                  <c:v>1271.5</c:v>
                </c:pt>
                <c:pt idx="227">
                  <c:v>1273.8499999999999</c:v>
                </c:pt>
                <c:pt idx="228">
                  <c:v>1276.56</c:v>
                </c:pt>
                <c:pt idx="229">
                  <c:v>1270.2</c:v>
                </c:pt>
                <c:pt idx="230">
                  <c:v>1271.8699999999999</c:v>
                </c:pt>
              </c:numCache>
            </c:numRef>
          </c:yVal>
          <c:smooth val="1"/>
        </c:ser>
        <c:ser>
          <c:idx val="1"/>
          <c:order val="1"/>
          <c:tx>
            <c:v>Portfolio</c:v>
          </c:tx>
          <c:marker>
            <c:symbol val="none"/>
          </c:marker>
          <c:xVal>
            <c:numRef>
              <c:f>'Q1 - Part B'!$A$34:$A$264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B'!$N$34:$N$264</c:f>
              <c:numCache>
                <c:formatCode>General</c:formatCode>
                <c:ptCount val="231"/>
                <c:pt idx="0">
                  <c:v>1206.679422762476</c:v>
                </c:pt>
                <c:pt idx="1">
                  <c:v>1173.6907761897767</c:v>
                </c:pt>
                <c:pt idx="2">
                  <c:v>1191.2134727456773</c:v>
                </c:pt>
                <c:pt idx="3">
                  <c:v>1158.126555518767</c:v>
                </c:pt>
                <c:pt idx="4">
                  <c:v>1168.3345541373317</c:v>
                </c:pt>
                <c:pt idx="5">
                  <c:v>1171.7569061423212</c:v>
                </c:pt>
                <c:pt idx="6">
                  <c:v>1143.6796363397257</c:v>
                </c:pt>
                <c:pt idx="7">
                  <c:v>1204.4468940295164</c:v>
                </c:pt>
                <c:pt idx="8">
                  <c:v>1209.0088506695117</c:v>
                </c:pt>
                <c:pt idx="9">
                  <c:v>1232.9474899252702</c:v>
                </c:pt>
                <c:pt idx="10">
                  <c:v>1247.5902995556298</c:v>
                </c:pt>
                <c:pt idx="11">
                  <c:v>1242.6177135778323</c:v>
                </c:pt>
                <c:pt idx="12">
                  <c:v>1251.9421376101061</c:v>
                </c:pt>
                <c:pt idx="13">
                  <c:v>1222.5381244302757</c:v>
                </c:pt>
                <c:pt idx="14">
                  <c:v>1221.6773508542885</c:v>
                </c:pt>
                <c:pt idx="15">
                  <c:v>1273.9611579186057</c:v>
                </c:pt>
                <c:pt idx="16">
                  <c:v>1262.3133770158693</c:v>
                </c:pt>
                <c:pt idx="17">
                  <c:v>1252.8561519616178</c:v>
                </c:pt>
                <c:pt idx="18">
                  <c:v>1260.0795201368289</c:v>
                </c:pt>
                <c:pt idx="19">
                  <c:v>1239.775453303703</c:v>
                </c:pt>
                <c:pt idx="20">
                  <c:v>1224.9541962053422</c:v>
                </c:pt>
                <c:pt idx="21">
                  <c:v>1250.3331534705121</c:v>
                </c:pt>
                <c:pt idx="22">
                  <c:v>1273.8370537506369</c:v>
                </c:pt>
                <c:pt idx="23">
                  <c:v>1249.1627142079194</c:v>
                </c:pt>
                <c:pt idx="24">
                  <c:v>1245.5274184332764</c:v>
                </c:pt>
                <c:pt idx="25">
                  <c:v>1246.2251752673862</c:v>
                </c:pt>
                <c:pt idx="26">
                  <c:v>1270.4075638652239</c:v>
                </c:pt>
                <c:pt idx="27">
                  <c:v>1248.7297354339205</c:v>
                </c:pt>
                <c:pt idx="28">
                  <c:v>1228.6823987491593</c:v>
                </c:pt>
                <c:pt idx="29">
                  <c:v>1230.3977901638159</c:v>
                </c:pt>
                <c:pt idx="30">
                  <c:v>1246.6495340657705</c:v>
                </c:pt>
                <c:pt idx="31">
                  <c:v>1224.6542018560053</c:v>
                </c:pt>
                <c:pt idx="32">
                  <c:v>1243.8083901389125</c:v>
                </c:pt>
                <c:pt idx="33">
                  <c:v>1220.9656362339567</c:v>
                </c:pt>
                <c:pt idx="34">
                  <c:v>1205.3854705524172</c:v>
                </c:pt>
                <c:pt idx="35">
                  <c:v>1194.0990789798595</c:v>
                </c:pt>
                <c:pt idx="36">
                  <c:v>1202.0588300080599</c:v>
                </c:pt>
                <c:pt idx="37">
                  <c:v>1169.3398176990036</c:v>
                </c:pt>
                <c:pt idx="38">
                  <c:v>1191.3636584441936</c:v>
                </c:pt>
                <c:pt idx="39">
                  <c:v>1168.4628638440875</c:v>
                </c:pt>
                <c:pt idx="40">
                  <c:v>1134.7310564550212</c:v>
                </c:pt>
                <c:pt idx="41">
                  <c:v>1115.320910331704</c:v>
                </c:pt>
                <c:pt idx="42">
                  <c:v>1152.1621017090938</c:v>
                </c:pt>
                <c:pt idx="43">
                  <c:v>1180.1591013967</c:v>
                </c:pt>
                <c:pt idx="44">
                  <c:v>1184.4629035580206</c:v>
                </c:pt>
                <c:pt idx="45">
                  <c:v>1209.2662223087177</c:v>
                </c:pt>
                <c:pt idx="46">
                  <c:v>1195.3535872131454</c:v>
                </c:pt>
                <c:pt idx="47">
                  <c:v>1172.6488018323994</c:v>
                </c:pt>
                <c:pt idx="48">
                  <c:v>1162.7275028759791</c:v>
                </c:pt>
                <c:pt idx="49">
                  <c:v>1201.5176852215188</c:v>
                </c:pt>
                <c:pt idx="50">
                  <c:v>1221.1187120312582</c:v>
                </c:pt>
                <c:pt idx="51">
                  <c:v>1220.4594713099352</c:v>
                </c:pt>
                <c:pt idx="52">
                  <c:v>1231.9041752304208</c:v>
                </c:pt>
                <c:pt idx="53">
                  <c:v>1216.5774254489233</c:v>
                </c:pt>
                <c:pt idx="54">
                  <c:v>1191.7134961325487</c:v>
                </c:pt>
                <c:pt idx="55">
                  <c:v>1163.1190204531624</c:v>
                </c:pt>
                <c:pt idx="56">
                  <c:v>1156.0065197949375</c:v>
                </c:pt>
                <c:pt idx="57">
                  <c:v>1140.566002693273</c:v>
                </c:pt>
                <c:pt idx="58">
                  <c:v>1182.9078243697577</c:v>
                </c:pt>
                <c:pt idx="59">
                  <c:v>1186.0323205295851</c:v>
                </c:pt>
                <c:pt idx="60">
                  <c:v>1146.0712214878131</c:v>
                </c:pt>
                <c:pt idx="61">
                  <c:v>1156.6109021318368</c:v>
                </c:pt>
                <c:pt idx="62">
                  <c:v>1181.8901707601176</c:v>
                </c:pt>
                <c:pt idx="63">
                  <c:v>1198.2952708707612</c:v>
                </c:pt>
                <c:pt idx="64">
                  <c:v>1200.456221666198</c:v>
                </c:pt>
                <c:pt idx="65">
                  <c:v>1197.0475516497329</c:v>
                </c:pt>
                <c:pt idx="66">
                  <c:v>1161.9732365754799</c:v>
                </c:pt>
                <c:pt idx="67">
                  <c:v>1134.9907869035892</c:v>
                </c:pt>
                <c:pt idx="68">
                  <c:v>1147.0031017846056</c:v>
                </c:pt>
                <c:pt idx="69">
                  <c:v>1152.5880914677391</c:v>
                </c:pt>
                <c:pt idx="70">
                  <c:v>1111.1061452100512</c:v>
                </c:pt>
                <c:pt idx="71">
                  <c:v>1095.7087011605977</c:v>
                </c:pt>
                <c:pt idx="72">
                  <c:v>1112.8624205953492</c:v>
                </c:pt>
                <c:pt idx="73">
                  <c:v>1165.9391558398108</c:v>
                </c:pt>
                <c:pt idx="74">
                  <c:v>1176.9008073469117</c:v>
                </c:pt>
                <c:pt idx="75">
                  <c:v>1169.3409440550759</c:v>
                </c:pt>
                <c:pt idx="76">
                  <c:v>1167.1337288848565</c:v>
                </c:pt>
                <c:pt idx="77">
                  <c:v>1156.710507253609</c:v>
                </c:pt>
                <c:pt idx="78">
                  <c:v>1109.1376086844332</c:v>
                </c:pt>
                <c:pt idx="79">
                  <c:v>1180.4551906498734</c:v>
                </c:pt>
                <c:pt idx="80">
                  <c:v>1120.2078165822527</c:v>
                </c:pt>
                <c:pt idx="81">
                  <c:v>1177.5158908807114</c:v>
                </c:pt>
                <c:pt idx="82">
                  <c:v>1184.251685178436</c:v>
                </c:pt>
                <c:pt idx="83">
                  <c:v>1251.6411367066037</c:v>
                </c:pt>
                <c:pt idx="84">
                  <c:v>1245.8377230729241</c:v>
                </c:pt>
                <c:pt idx="85">
                  <c:v>1279.8300121376196</c:v>
                </c:pt>
                <c:pt idx="86">
                  <c:v>1289.5247385962887</c:v>
                </c:pt>
                <c:pt idx="87">
                  <c:v>1313.2081731553155</c:v>
                </c:pt>
                <c:pt idx="88">
                  <c:v>1330.2806506639952</c:v>
                </c:pt>
                <c:pt idx="89">
                  <c:v>1348.6823817937711</c:v>
                </c:pt>
                <c:pt idx="90">
                  <c:v>1349.976193362409</c:v>
                </c:pt>
                <c:pt idx="91">
                  <c:v>1360.7717583490567</c:v>
                </c:pt>
                <c:pt idx="92">
                  <c:v>1351.4639567902761</c:v>
                </c:pt>
                <c:pt idx="93">
                  <c:v>1328.933259889207</c:v>
                </c:pt>
                <c:pt idx="94">
                  <c:v>1341.4840444975664</c:v>
                </c:pt>
                <c:pt idx="95">
                  <c:v>1309.3187043575851</c:v>
                </c:pt>
                <c:pt idx="96">
                  <c:v>1320.7401133851361</c:v>
                </c:pt>
                <c:pt idx="97">
                  <c:v>1297.1399674664888</c:v>
                </c:pt>
                <c:pt idx="98">
                  <c:v>1316.0457837835054</c:v>
                </c:pt>
                <c:pt idx="99">
                  <c:v>1315.9360475257681</c:v>
                </c:pt>
                <c:pt idx="100">
                  <c:v>1323.0271153756146</c:v>
                </c:pt>
                <c:pt idx="101">
                  <c:v>1349.8789445081316</c:v>
                </c:pt>
                <c:pt idx="102">
                  <c:v>1362.6327472059309</c:v>
                </c:pt>
                <c:pt idx="103">
                  <c:v>1343.1769012972163</c:v>
                </c:pt>
                <c:pt idx="104">
                  <c:v>1331.888930512891</c:v>
                </c:pt>
                <c:pt idx="105">
                  <c:v>1334.6084219345748</c:v>
                </c:pt>
                <c:pt idx="106">
                  <c:v>1315.3112776763928</c:v>
                </c:pt>
                <c:pt idx="107">
                  <c:v>1298.931473655294</c:v>
                </c:pt>
                <c:pt idx="108">
                  <c:v>1276.3259862224111</c:v>
                </c:pt>
                <c:pt idx="109">
                  <c:v>1258.9772572164461</c:v>
                </c:pt>
                <c:pt idx="110">
                  <c:v>1237.926554850379</c:v>
                </c:pt>
                <c:pt idx="111">
                  <c:v>1259.2431307714555</c:v>
                </c:pt>
                <c:pt idx="112">
                  <c:v>1256.5838184973682</c:v>
                </c:pt>
                <c:pt idx="113">
                  <c:v>1275.543989084837</c:v>
                </c:pt>
                <c:pt idx="114">
                  <c:v>1257.7239432851068</c:v>
                </c:pt>
                <c:pt idx="115">
                  <c:v>1245.8338022620685</c:v>
                </c:pt>
                <c:pt idx="116">
                  <c:v>1252.0169210189194</c:v>
                </c:pt>
                <c:pt idx="117">
                  <c:v>1258.3948910418706</c:v>
                </c:pt>
                <c:pt idx="118">
                  <c:v>1279.959174202588</c:v>
                </c:pt>
                <c:pt idx="119">
                  <c:v>1275.4295352942227</c:v>
                </c:pt>
                <c:pt idx="120">
                  <c:v>1280.8086178659826</c:v>
                </c:pt>
                <c:pt idx="121">
                  <c:v>1303.3761769671919</c:v>
                </c:pt>
                <c:pt idx="122">
                  <c:v>1302.9945325488711</c:v>
                </c:pt>
                <c:pt idx="123">
                  <c:v>1305.8567947080739</c:v>
                </c:pt>
                <c:pt idx="124">
                  <c:v>1302.8870978078357</c:v>
                </c:pt>
                <c:pt idx="125">
                  <c:v>1313.9334372101869</c:v>
                </c:pt>
                <c:pt idx="126">
                  <c:v>1337.6289099507221</c:v>
                </c:pt>
                <c:pt idx="127">
                  <c:v>1330.5043082782638</c:v>
                </c:pt>
                <c:pt idx="128">
                  <c:v>1348.5894916371853</c:v>
                </c:pt>
                <c:pt idx="129">
                  <c:v>1331.2021277974845</c:v>
                </c:pt>
                <c:pt idx="130">
                  <c:v>1325.8268436228366</c:v>
                </c:pt>
                <c:pt idx="131">
                  <c:v>1316.3027534583516</c:v>
                </c:pt>
                <c:pt idx="132">
                  <c:v>1315.4553443511322</c:v>
                </c:pt>
                <c:pt idx="133">
                  <c:v>1323.5295806171773</c:v>
                </c:pt>
                <c:pt idx="134">
                  <c:v>1345.8296412795687</c:v>
                </c:pt>
                <c:pt idx="135">
                  <c:v>1342.7960430097164</c:v>
                </c:pt>
                <c:pt idx="136">
                  <c:v>1338.3213498187265</c:v>
                </c:pt>
                <c:pt idx="137">
                  <c:v>1335.4413163576107</c:v>
                </c:pt>
                <c:pt idx="138">
                  <c:v>1325.7812760508045</c:v>
                </c:pt>
                <c:pt idx="139">
                  <c:v>1355.7835591650082</c:v>
                </c:pt>
                <c:pt idx="140">
                  <c:v>1363.6375473228488</c:v>
                </c:pt>
                <c:pt idx="141">
                  <c:v>1346.2810876691026</c:v>
                </c:pt>
                <c:pt idx="142">
                  <c:v>1352.9222324776842</c:v>
                </c:pt>
                <c:pt idx="143">
                  <c:v>1335.991266445569</c:v>
                </c:pt>
                <c:pt idx="144">
                  <c:v>1322.5003565627524</c:v>
                </c:pt>
                <c:pt idx="145">
                  <c:v>1314.7629896372159</c:v>
                </c:pt>
                <c:pt idx="146">
                  <c:v>1319.0830067024563</c:v>
                </c:pt>
                <c:pt idx="147">
                  <c:v>1329.707073168785</c:v>
                </c:pt>
                <c:pt idx="148">
                  <c:v>1321.5776795753181</c:v>
                </c:pt>
                <c:pt idx="149">
                  <c:v>1306.7388022510077</c:v>
                </c:pt>
                <c:pt idx="150">
                  <c:v>1311.3361480835931</c:v>
                </c:pt>
                <c:pt idx="151">
                  <c:v>1315.5740897082312</c:v>
                </c:pt>
                <c:pt idx="152">
                  <c:v>1299.9748493822087</c:v>
                </c:pt>
                <c:pt idx="153">
                  <c:v>1291.0373311332403</c:v>
                </c:pt>
                <c:pt idx="154">
                  <c:v>1285.9724243940718</c:v>
                </c:pt>
                <c:pt idx="155">
                  <c:v>1306.6622609672715</c:v>
                </c:pt>
                <c:pt idx="156">
                  <c:v>1297.6747929005007</c:v>
                </c:pt>
                <c:pt idx="157">
                  <c:v>1298.1208342621867</c:v>
                </c:pt>
                <c:pt idx="158">
                  <c:v>1330.3714457293847</c:v>
                </c:pt>
                <c:pt idx="159">
                  <c:v>1342.1406641498772</c:v>
                </c:pt>
                <c:pt idx="160">
                  <c:v>1333.5302043091624</c:v>
                </c:pt>
                <c:pt idx="161">
                  <c:v>1326.1501875038468</c:v>
                </c:pt>
                <c:pt idx="162">
                  <c:v>1336.7468770527043</c:v>
                </c:pt>
                <c:pt idx="163">
                  <c:v>1336.0492034572299</c:v>
                </c:pt>
                <c:pt idx="164">
                  <c:v>1344.3628790971916</c:v>
                </c:pt>
                <c:pt idx="165">
                  <c:v>1345.3355256251371</c:v>
                </c:pt>
                <c:pt idx="166">
                  <c:v>1344.3855915669681</c:v>
                </c:pt>
                <c:pt idx="167">
                  <c:v>1361.2371121756253</c:v>
                </c:pt>
                <c:pt idx="168">
                  <c:v>1358.4318510026794</c:v>
                </c:pt>
                <c:pt idx="169">
                  <c:v>1341.3013646554825</c:v>
                </c:pt>
                <c:pt idx="170">
                  <c:v>1341.9372500312045</c:v>
                </c:pt>
                <c:pt idx="171">
                  <c:v>1329.1686547860027</c:v>
                </c:pt>
                <c:pt idx="172">
                  <c:v>1315.5944841204523</c:v>
                </c:pt>
                <c:pt idx="173">
                  <c:v>1332.6308691988379</c:v>
                </c:pt>
                <c:pt idx="174">
                  <c:v>1335.0256481983865</c:v>
                </c:pt>
                <c:pt idx="175">
                  <c:v>1308.836747922664</c:v>
                </c:pt>
                <c:pt idx="176">
                  <c:v>1301.8155942737899</c:v>
                </c:pt>
                <c:pt idx="177">
                  <c:v>1298.638028433581</c:v>
                </c:pt>
                <c:pt idx="178">
                  <c:v>1284.8086436415147</c:v>
                </c:pt>
                <c:pt idx="179">
                  <c:v>1280.4114445444227</c:v>
                </c:pt>
                <c:pt idx="180">
                  <c:v>1272.8234514099365</c:v>
                </c:pt>
                <c:pt idx="181">
                  <c:v>1292.3644797493009</c:v>
                </c:pt>
                <c:pt idx="182">
                  <c:v>1316.7030461017553</c:v>
                </c:pt>
                <c:pt idx="183">
                  <c:v>1326.5096702298713</c:v>
                </c:pt>
                <c:pt idx="184">
                  <c:v>1329.7157156659755</c:v>
                </c:pt>
                <c:pt idx="185">
                  <c:v>1350.7441495613666</c:v>
                </c:pt>
                <c:pt idx="186">
                  <c:v>1348.9277470137042</c:v>
                </c:pt>
                <c:pt idx="187">
                  <c:v>1338.6555195814799</c:v>
                </c:pt>
                <c:pt idx="188">
                  <c:v>1347.7647605315424</c:v>
                </c:pt>
                <c:pt idx="189">
                  <c:v>1345.8820522122901</c:v>
                </c:pt>
                <c:pt idx="190">
                  <c:v>1319.2106991188039</c:v>
                </c:pt>
                <c:pt idx="191">
                  <c:v>1307.7648580474947</c:v>
                </c:pt>
                <c:pt idx="192">
                  <c:v>1331.1925066145277</c:v>
                </c:pt>
                <c:pt idx="193">
                  <c:v>1329.7598143287366</c:v>
                </c:pt>
                <c:pt idx="194">
                  <c:v>1312.4687126088584</c:v>
                </c:pt>
                <c:pt idx="195">
                  <c:v>1300.8934478645995</c:v>
                </c:pt>
                <c:pt idx="196">
                  <c:v>1317.6488174319595</c:v>
                </c:pt>
                <c:pt idx="197">
                  <c:v>1359.2074660864964</c:v>
                </c:pt>
                <c:pt idx="198">
                  <c:v>1354.6267161608332</c:v>
                </c:pt>
                <c:pt idx="199">
                  <c:v>1350.7391820150679</c:v>
                </c:pt>
                <c:pt idx="200">
                  <c:v>1340.1900857421849</c:v>
                </c:pt>
                <c:pt idx="201">
                  <c:v>1333.9986958635795</c:v>
                </c:pt>
                <c:pt idx="202">
                  <c:v>1330.2376251117996</c:v>
                </c:pt>
                <c:pt idx="203">
                  <c:v>1323.4780117970968</c:v>
                </c:pt>
                <c:pt idx="204">
                  <c:v>1299.1425277478597</c:v>
                </c:pt>
                <c:pt idx="205">
                  <c:v>1316.0369897135809</c:v>
                </c:pt>
                <c:pt idx="206">
                  <c:v>1307.2118365702067</c:v>
                </c:pt>
                <c:pt idx="207">
                  <c:v>1308.7368241954885</c:v>
                </c:pt>
                <c:pt idx="208">
                  <c:v>1308.6838512701122</c:v>
                </c:pt>
                <c:pt idx="209">
                  <c:v>1314.0272795315927</c:v>
                </c:pt>
                <c:pt idx="210">
                  <c:v>1301.8998599429094</c:v>
                </c:pt>
                <c:pt idx="211">
                  <c:v>1283.281722477444</c:v>
                </c:pt>
                <c:pt idx="212">
                  <c:v>1274.1401772545835</c:v>
                </c:pt>
                <c:pt idx="213">
                  <c:v>1307.6578857002701</c:v>
                </c:pt>
                <c:pt idx="214">
                  <c:v>1314.8773089339104</c:v>
                </c:pt>
                <c:pt idx="215">
                  <c:v>1296.1037668333129</c:v>
                </c:pt>
                <c:pt idx="216">
                  <c:v>1296.462155554932</c:v>
                </c:pt>
                <c:pt idx="217">
                  <c:v>1284.4349656108759</c:v>
                </c:pt>
                <c:pt idx="218">
                  <c:v>1297.7587788704714</c:v>
                </c:pt>
                <c:pt idx="219">
                  <c:v>1295.4211972302746</c:v>
                </c:pt>
                <c:pt idx="220">
                  <c:v>1305.9337212968826</c:v>
                </c:pt>
                <c:pt idx="221">
                  <c:v>1289.1939637790017</c:v>
                </c:pt>
                <c:pt idx="222">
                  <c:v>1278.6266310604458</c:v>
                </c:pt>
                <c:pt idx="223">
                  <c:v>1276.5255967764979</c:v>
                </c:pt>
                <c:pt idx="224">
                  <c:v>1260.5095573766789</c:v>
                </c:pt>
                <c:pt idx="225">
                  <c:v>1252.680113626674</c:v>
                </c:pt>
                <c:pt idx="226">
                  <c:v>1253.952156846387</c:v>
                </c:pt>
                <c:pt idx="227">
                  <c:v>1259.6073345824725</c:v>
                </c:pt>
                <c:pt idx="228">
                  <c:v>1259.5172223271779</c:v>
                </c:pt>
                <c:pt idx="229">
                  <c:v>1243.3244576710024</c:v>
                </c:pt>
                <c:pt idx="230">
                  <c:v>1239.9550508050684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247424"/>
        <c:axId val="248248960"/>
      </c:scatterChart>
      <c:valAx>
        <c:axId val="248247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8248960"/>
        <c:crosses val="autoZero"/>
        <c:crossBetween val="midCat"/>
      </c:valAx>
      <c:valAx>
        <c:axId val="248248960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crossAx val="248247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'Q1 - Part C'!$B$32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xVal>
            <c:numRef>
              <c:f>'Q1 - Part C'!$A$33:$A$263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C'!$B$33:$B$263</c:f>
              <c:numCache>
                <c:formatCode>General</c:formatCode>
                <c:ptCount val="231"/>
                <c:pt idx="0">
                  <c:v>1246.96</c:v>
                </c:pt>
                <c:pt idx="1">
                  <c:v>1195.19</c:v>
                </c:pt>
                <c:pt idx="2">
                  <c:v>1192.55</c:v>
                </c:pt>
                <c:pt idx="3">
                  <c:v>1158.67</c:v>
                </c:pt>
                <c:pt idx="4">
                  <c:v>1161.79</c:v>
                </c:pt>
                <c:pt idx="5">
                  <c:v>1188.04</c:v>
                </c:pt>
                <c:pt idx="6">
                  <c:v>1192.98</c:v>
                </c:pt>
                <c:pt idx="7">
                  <c:v>1215.6500000000001</c:v>
                </c:pt>
                <c:pt idx="8">
                  <c:v>1216.1300000000001</c:v>
                </c:pt>
                <c:pt idx="9">
                  <c:v>1236.9100000000001</c:v>
                </c:pt>
                <c:pt idx="10">
                  <c:v>1257.81</c:v>
                </c:pt>
                <c:pt idx="11">
                  <c:v>1251.78</c:v>
                </c:pt>
                <c:pt idx="12">
                  <c:v>1263.8499999999999</c:v>
                </c:pt>
                <c:pt idx="13">
                  <c:v>1239.7</c:v>
                </c:pt>
                <c:pt idx="14">
                  <c:v>1229.0999999999999</c:v>
                </c:pt>
                <c:pt idx="15">
                  <c:v>1275.92</c:v>
                </c:pt>
                <c:pt idx="16">
                  <c:v>1261.1199999999999</c:v>
                </c:pt>
                <c:pt idx="17">
                  <c:v>1253.23</c:v>
                </c:pt>
                <c:pt idx="18">
                  <c:v>1261.1500000000001</c:v>
                </c:pt>
                <c:pt idx="19">
                  <c:v>1237.9000000000001</c:v>
                </c:pt>
                <c:pt idx="20">
                  <c:v>1218.28</c:v>
                </c:pt>
                <c:pt idx="21">
                  <c:v>1253.3</c:v>
                </c:pt>
                <c:pt idx="22">
                  <c:v>1285.0899999999999</c:v>
                </c:pt>
                <c:pt idx="23">
                  <c:v>1284.5899999999999</c:v>
                </c:pt>
                <c:pt idx="24">
                  <c:v>1242</c:v>
                </c:pt>
                <c:pt idx="25">
                  <c:v>1229.05</c:v>
                </c:pt>
                <c:pt idx="26">
                  <c:v>1254.19</c:v>
                </c:pt>
                <c:pt idx="27">
                  <c:v>1238.25</c:v>
                </c:pt>
                <c:pt idx="28">
                  <c:v>1215.3900000000001</c:v>
                </c:pt>
                <c:pt idx="29">
                  <c:v>1209.8800000000001</c:v>
                </c:pt>
                <c:pt idx="30">
                  <c:v>1225.3800000000001</c:v>
                </c:pt>
                <c:pt idx="31">
                  <c:v>1200.8599999999999</c:v>
                </c:pt>
                <c:pt idx="32">
                  <c:v>1224.58</c:v>
                </c:pt>
                <c:pt idx="33">
                  <c:v>1203.6600000000001</c:v>
                </c:pt>
                <c:pt idx="34">
                  <c:v>1207.25</c:v>
                </c:pt>
                <c:pt idx="35">
                  <c:v>1195.54</c:v>
                </c:pt>
                <c:pt idx="36">
                  <c:v>1194.8900000000001</c:v>
                </c:pt>
                <c:pt idx="37">
                  <c:v>1155.46</c:v>
                </c:pt>
                <c:pt idx="38">
                  <c:v>1164.97</c:v>
                </c:pt>
                <c:pt idx="39">
                  <c:v>1144.03</c:v>
                </c:pt>
                <c:pt idx="40">
                  <c:v>1123.95</c:v>
                </c:pt>
                <c:pt idx="41">
                  <c:v>1099.23</c:v>
                </c:pt>
                <c:pt idx="42">
                  <c:v>1131.42</c:v>
                </c:pt>
                <c:pt idx="43">
                  <c:v>1160.4000000000001</c:v>
                </c:pt>
                <c:pt idx="44">
                  <c:v>1151.06</c:v>
                </c:pt>
                <c:pt idx="45">
                  <c:v>1175.3800000000001</c:v>
                </c:pt>
                <c:pt idx="46">
                  <c:v>1162.95</c:v>
                </c:pt>
                <c:pt idx="47">
                  <c:v>1136.43</c:v>
                </c:pt>
                <c:pt idx="48">
                  <c:v>1129.56</c:v>
                </c:pt>
                <c:pt idx="49">
                  <c:v>1166.76</c:v>
                </c:pt>
                <c:pt idx="50">
                  <c:v>1202.0899999999999</c:v>
                </c:pt>
                <c:pt idx="51">
                  <c:v>1204.0899999999999</c:v>
                </c:pt>
                <c:pt idx="52">
                  <c:v>1216.01</c:v>
                </c:pt>
                <c:pt idx="53">
                  <c:v>1209.1099999999999</c:v>
                </c:pt>
                <c:pt idx="54">
                  <c:v>1188.68</c:v>
                </c:pt>
                <c:pt idx="55">
                  <c:v>1172.8699999999999</c:v>
                </c:pt>
                <c:pt idx="56">
                  <c:v>1162.27</c:v>
                </c:pt>
                <c:pt idx="57">
                  <c:v>1154.23</c:v>
                </c:pt>
                <c:pt idx="58">
                  <c:v>1185.9000000000001</c:v>
                </c:pt>
                <c:pt idx="59">
                  <c:v>1198.6199999999999</c:v>
                </c:pt>
                <c:pt idx="60">
                  <c:v>1165.24</c:v>
                </c:pt>
                <c:pt idx="61">
                  <c:v>1173.97</c:v>
                </c:pt>
                <c:pt idx="62">
                  <c:v>1204.42</c:v>
                </c:pt>
                <c:pt idx="63">
                  <c:v>1218.8900000000001</c:v>
                </c:pt>
                <c:pt idx="64">
                  <c:v>1212.92</c:v>
                </c:pt>
                <c:pt idx="65">
                  <c:v>1210.08</c:v>
                </c:pt>
                <c:pt idx="66">
                  <c:v>1176.8</c:v>
                </c:pt>
                <c:pt idx="67">
                  <c:v>1159.27</c:v>
                </c:pt>
                <c:pt idx="68">
                  <c:v>1177.5999999999999</c:v>
                </c:pt>
                <c:pt idx="69">
                  <c:v>1162.3499999999999</c:v>
                </c:pt>
                <c:pt idx="70">
                  <c:v>1123.82</c:v>
                </c:pt>
                <c:pt idx="71">
                  <c:v>1123.53</c:v>
                </c:pt>
                <c:pt idx="72">
                  <c:v>1140.6500000000001</c:v>
                </c:pt>
                <c:pt idx="73">
                  <c:v>1193.8900000000001</c:v>
                </c:pt>
                <c:pt idx="74">
                  <c:v>1192.76</c:v>
                </c:pt>
                <c:pt idx="75">
                  <c:v>1204.49</c:v>
                </c:pt>
                <c:pt idx="76">
                  <c:v>1178.81</c:v>
                </c:pt>
                <c:pt idx="77">
                  <c:v>1172.6400000000001</c:v>
                </c:pt>
                <c:pt idx="78">
                  <c:v>1120.76</c:v>
                </c:pt>
                <c:pt idx="79">
                  <c:v>1172.53</c:v>
                </c:pt>
                <c:pt idx="80">
                  <c:v>1119.46</c:v>
                </c:pt>
                <c:pt idx="81">
                  <c:v>1199.3800000000001</c:v>
                </c:pt>
                <c:pt idx="82">
                  <c:v>1200.07</c:v>
                </c:pt>
                <c:pt idx="83">
                  <c:v>1260.3399999999999</c:v>
                </c:pt>
                <c:pt idx="84">
                  <c:v>1254.05</c:v>
                </c:pt>
                <c:pt idx="85">
                  <c:v>1286.94</c:v>
                </c:pt>
                <c:pt idx="86">
                  <c:v>1292.28</c:v>
                </c:pt>
                <c:pt idx="87">
                  <c:v>1300.67</c:v>
                </c:pt>
                <c:pt idx="88">
                  <c:v>1304.8900000000001</c:v>
                </c:pt>
                <c:pt idx="89">
                  <c:v>1331.94</c:v>
                </c:pt>
                <c:pt idx="90">
                  <c:v>1337.43</c:v>
                </c:pt>
                <c:pt idx="91">
                  <c:v>1345.02</c:v>
                </c:pt>
                <c:pt idx="92">
                  <c:v>1343.8</c:v>
                </c:pt>
                <c:pt idx="93">
                  <c:v>1325.84</c:v>
                </c:pt>
                <c:pt idx="94">
                  <c:v>1326.73</c:v>
                </c:pt>
                <c:pt idx="95">
                  <c:v>1305.44</c:v>
                </c:pt>
                <c:pt idx="96">
                  <c:v>1316.14</c:v>
                </c:pt>
                <c:pt idx="97">
                  <c:v>1308.8699999999999</c:v>
                </c:pt>
                <c:pt idx="98">
                  <c:v>1317.72</c:v>
                </c:pt>
                <c:pt idx="99">
                  <c:v>1313.64</c:v>
                </c:pt>
                <c:pt idx="100">
                  <c:v>1319.49</c:v>
                </c:pt>
                <c:pt idx="101">
                  <c:v>1343.8</c:v>
                </c:pt>
                <c:pt idx="102">
                  <c:v>1353.22</c:v>
                </c:pt>
                <c:pt idx="103">
                  <c:v>1339.22</c:v>
                </c:pt>
                <c:pt idx="104">
                  <c:v>1337.88</c:v>
                </c:pt>
                <c:pt idx="105">
                  <c:v>1339.67</c:v>
                </c:pt>
                <c:pt idx="106">
                  <c:v>1320.64</c:v>
                </c:pt>
                <c:pt idx="107">
                  <c:v>1307.4100000000001</c:v>
                </c:pt>
                <c:pt idx="108">
                  <c:v>1296.67</c:v>
                </c:pt>
                <c:pt idx="109">
                  <c:v>1280.0999999999999</c:v>
                </c:pt>
                <c:pt idx="110">
                  <c:v>1268.45</c:v>
                </c:pt>
                <c:pt idx="111">
                  <c:v>1283.5</c:v>
                </c:pt>
                <c:pt idx="112">
                  <c:v>1287.1400000000001</c:v>
                </c:pt>
                <c:pt idx="113">
                  <c:v>1295.52</c:v>
                </c:pt>
                <c:pt idx="114">
                  <c:v>1278.3599999999999</c:v>
                </c:pt>
                <c:pt idx="115">
                  <c:v>1271.5</c:v>
                </c:pt>
                <c:pt idx="116">
                  <c:v>1267.6400000000001</c:v>
                </c:pt>
                <c:pt idx="117">
                  <c:v>1265.42</c:v>
                </c:pt>
                <c:pt idx="118">
                  <c:v>1287.8699999999999</c:v>
                </c:pt>
                <c:pt idx="119">
                  <c:v>1271.83</c:v>
                </c:pt>
                <c:pt idx="120">
                  <c:v>1270.98</c:v>
                </c:pt>
                <c:pt idx="121">
                  <c:v>1289</c:v>
                </c:pt>
                <c:pt idx="122">
                  <c:v>1279.56</c:v>
                </c:pt>
                <c:pt idx="123">
                  <c:v>1284.94</c:v>
                </c:pt>
                <c:pt idx="124">
                  <c:v>1286.17</c:v>
                </c:pt>
                <c:pt idx="125">
                  <c:v>1300.1600000000001</c:v>
                </c:pt>
                <c:pt idx="126">
                  <c:v>1312.94</c:v>
                </c:pt>
                <c:pt idx="127">
                  <c:v>1314.55</c:v>
                </c:pt>
                <c:pt idx="128">
                  <c:v>1345.2</c:v>
                </c:pt>
                <c:pt idx="129">
                  <c:v>1331.1</c:v>
                </c:pt>
                <c:pt idx="130">
                  <c:v>1325.69</c:v>
                </c:pt>
                <c:pt idx="131">
                  <c:v>1320.47</c:v>
                </c:pt>
                <c:pt idx="132">
                  <c:v>1316.28</c:v>
                </c:pt>
                <c:pt idx="133">
                  <c:v>1317.37</c:v>
                </c:pt>
                <c:pt idx="134">
                  <c:v>1333.27</c:v>
                </c:pt>
                <c:pt idx="135">
                  <c:v>1343.6</c:v>
                </c:pt>
                <c:pt idx="136">
                  <c:v>1340.68</c:v>
                </c:pt>
                <c:pt idx="137">
                  <c:v>1328.98</c:v>
                </c:pt>
                <c:pt idx="138">
                  <c:v>1329.47</c:v>
                </c:pt>
                <c:pt idx="139">
                  <c:v>1337.77</c:v>
                </c:pt>
                <c:pt idx="140">
                  <c:v>1348.65</c:v>
                </c:pt>
                <c:pt idx="141">
                  <c:v>1342.08</c:v>
                </c:pt>
                <c:pt idx="142">
                  <c:v>1357.16</c:v>
                </c:pt>
                <c:pt idx="143">
                  <c:v>1346.29</c:v>
                </c:pt>
                <c:pt idx="144">
                  <c:v>1340.2</c:v>
                </c:pt>
                <c:pt idx="145">
                  <c:v>1335.1</c:v>
                </c:pt>
                <c:pt idx="146">
                  <c:v>1347.32</c:v>
                </c:pt>
                <c:pt idx="147">
                  <c:v>1356.62</c:v>
                </c:pt>
                <c:pt idx="148">
                  <c:v>1361.22</c:v>
                </c:pt>
                <c:pt idx="149">
                  <c:v>1363.61</c:v>
                </c:pt>
                <c:pt idx="150">
                  <c:v>1360.48</c:v>
                </c:pt>
                <c:pt idx="151">
                  <c:v>1355.66</c:v>
                </c:pt>
                <c:pt idx="152">
                  <c:v>1347.24</c:v>
                </c:pt>
                <c:pt idx="153">
                  <c:v>1335.25</c:v>
                </c:pt>
                <c:pt idx="154">
                  <c:v>1337.38</c:v>
                </c:pt>
                <c:pt idx="155">
                  <c:v>1330.36</c:v>
                </c:pt>
                <c:pt idx="156">
                  <c:v>1312.62</c:v>
                </c:pt>
                <c:pt idx="157">
                  <c:v>1305.1400000000001</c:v>
                </c:pt>
                <c:pt idx="158">
                  <c:v>1319.68</c:v>
                </c:pt>
                <c:pt idx="159">
                  <c:v>1314.52</c:v>
                </c:pt>
                <c:pt idx="160">
                  <c:v>1314.41</c:v>
                </c:pt>
                <c:pt idx="161">
                  <c:v>1314.16</c:v>
                </c:pt>
                <c:pt idx="162">
                  <c:v>1324.46</c:v>
                </c:pt>
                <c:pt idx="163">
                  <c:v>1328.17</c:v>
                </c:pt>
                <c:pt idx="164">
                  <c:v>1333.51</c:v>
                </c:pt>
                <c:pt idx="165">
                  <c:v>1335.54</c:v>
                </c:pt>
                <c:pt idx="166">
                  <c:v>1332.63</c:v>
                </c:pt>
                <c:pt idx="167">
                  <c:v>1332.87</c:v>
                </c:pt>
                <c:pt idx="168">
                  <c:v>1332.41</c:v>
                </c:pt>
                <c:pt idx="169">
                  <c:v>1325.83</c:v>
                </c:pt>
                <c:pt idx="170">
                  <c:v>1328.26</c:v>
                </c:pt>
                <c:pt idx="171">
                  <c:v>1319.44</c:v>
                </c:pt>
                <c:pt idx="172">
                  <c:v>1310.19</c:v>
                </c:pt>
                <c:pt idx="173">
                  <c:v>1313.8</c:v>
                </c:pt>
                <c:pt idx="174">
                  <c:v>1309.6600000000001</c:v>
                </c:pt>
                <c:pt idx="175">
                  <c:v>1297.54</c:v>
                </c:pt>
                <c:pt idx="176">
                  <c:v>1293.77</c:v>
                </c:pt>
                <c:pt idx="177">
                  <c:v>1298.3800000000001</c:v>
                </c:pt>
                <c:pt idx="178">
                  <c:v>1279.21</c:v>
                </c:pt>
                <c:pt idx="179">
                  <c:v>1273.72</c:v>
                </c:pt>
                <c:pt idx="180">
                  <c:v>1256.8800000000001</c:v>
                </c:pt>
                <c:pt idx="181">
                  <c:v>1281.8699999999999</c:v>
                </c:pt>
                <c:pt idx="182">
                  <c:v>1296.3900000000001</c:v>
                </c:pt>
                <c:pt idx="183">
                  <c:v>1304.28</c:v>
                </c:pt>
                <c:pt idx="184">
                  <c:v>1295.1099999999999</c:v>
                </c:pt>
                <c:pt idx="185">
                  <c:v>1320.02</c:v>
                </c:pt>
                <c:pt idx="186">
                  <c:v>1321.82</c:v>
                </c:pt>
                <c:pt idx="187">
                  <c:v>1310.1300000000001</c:v>
                </c:pt>
                <c:pt idx="188">
                  <c:v>1321.15</c:v>
                </c:pt>
                <c:pt idx="189">
                  <c:v>1330.97</c:v>
                </c:pt>
                <c:pt idx="190">
                  <c:v>1308.44</c:v>
                </c:pt>
                <c:pt idx="191">
                  <c:v>1306.33</c:v>
                </c:pt>
                <c:pt idx="192">
                  <c:v>1327.22</c:v>
                </c:pt>
                <c:pt idx="193">
                  <c:v>1319.88</c:v>
                </c:pt>
                <c:pt idx="194">
                  <c:v>1306.0999999999999</c:v>
                </c:pt>
                <c:pt idx="195">
                  <c:v>1307.4000000000001</c:v>
                </c:pt>
                <c:pt idx="196">
                  <c:v>1315.44</c:v>
                </c:pt>
                <c:pt idx="197">
                  <c:v>1343.01</c:v>
                </c:pt>
                <c:pt idx="198">
                  <c:v>1340.43</c:v>
                </c:pt>
                <c:pt idx="199">
                  <c:v>1336.32</c:v>
                </c:pt>
                <c:pt idx="200">
                  <c:v>1328.01</c:v>
                </c:pt>
                <c:pt idx="201">
                  <c:v>1332.32</c:v>
                </c:pt>
                <c:pt idx="202">
                  <c:v>1329.15</c:v>
                </c:pt>
                <c:pt idx="203">
                  <c:v>1321.87</c:v>
                </c:pt>
                <c:pt idx="204">
                  <c:v>1320.88</c:v>
                </c:pt>
                <c:pt idx="205">
                  <c:v>1324.57</c:v>
                </c:pt>
                <c:pt idx="206">
                  <c:v>1319.05</c:v>
                </c:pt>
                <c:pt idx="207">
                  <c:v>1310.87</c:v>
                </c:pt>
                <c:pt idx="208">
                  <c:v>1307.0999999999999</c:v>
                </c:pt>
                <c:pt idx="209">
                  <c:v>1304.03</c:v>
                </c:pt>
                <c:pt idx="210">
                  <c:v>1307.5899999999999</c:v>
                </c:pt>
                <c:pt idx="211">
                  <c:v>1286.1199999999999</c:v>
                </c:pt>
                <c:pt idx="212">
                  <c:v>1276.3399999999999</c:v>
                </c:pt>
                <c:pt idx="213">
                  <c:v>1299.54</c:v>
                </c:pt>
                <c:pt idx="214">
                  <c:v>1296.6300000000001</c:v>
                </c:pt>
                <c:pt idx="215">
                  <c:v>1291.18</c:v>
                </c:pt>
                <c:pt idx="216">
                  <c:v>1290.8399999999999</c:v>
                </c:pt>
                <c:pt idx="217">
                  <c:v>1283.3499999999999</c:v>
                </c:pt>
                <c:pt idx="218">
                  <c:v>1280.26</c:v>
                </c:pt>
                <c:pt idx="219">
                  <c:v>1281.92</c:v>
                </c:pt>
                <c:pt idx="220">
                  <c:v>1295.02</c:v>
                </c:pt>
                <c:pt idx="221">
                  <c:v>1293.24</c:v>
                </c:pt>
                <c:pt idx="222">
                  <c:v>1283.76</c:v>
                </c:pt>
                <c:pt idx="223">
                  <c:v>1285.96</c:v>
                </c:pt>
                <c:pt idx="224">
                  <c:v>1274.48</c:v>
                </c:pt>
                <c:pt idx="225">
                  <c:v>1269.75</c:v>
                </c:pt>
                <c:pt idx="226">
                  <c:v>1271.5</c:v>
                </c:pt>
                <c:pt idx="227">
                  <c:v>1273.8499999999999</c:v>
                </c:pt>
                <c:pt idx="228">
                  <c:v>1276.56</c:v>
                </c:pt>
                <c:pt idx="229">
                  <c:v>1270.2</c:v>
                </c:pt>
                <c:pt idx="230">
                  <c:v>1271.8699999999999</c:v>
                </c:pt>
              </c:numCache>
            </c:numRef>
          </c:yVal>
          <c:smooth val="1"/>
        </c:ser>
        <c:ser>
          <c:idx val="1"/>
          <c:order val="1"/>
          <c:tx>
            <c:v>Portfolio</c:v>
          </c:tx>
          <c:marker>
            <c:symbol val="none"/>
          </c:marker>
          <c:xVal>
            <c:numRef>
              <c:f>'Q1 - Part C'!$A$33:$A$263</c:f>
              <c:numCache>
                <c:formatCode>m/d/yyyy</c:formatCode>
                <c:ptCount val="231"/>
                <c:pt idx="0">
                  <c:v>40877</c:v>
                </c:pt>
                <c:pt idx="1">
                  <c:v>40876</c:v>
                </c:pt>
                <c:pt idx="2">
                  <c:v>40875</c:v>
                </c:pt>
                <c:pt idx="3">
                  <c:v>40872</c:v>
                </c:pt>
                <c:pt idx="4">
                  <c:v>40870</c:v>
                </c:pt>
                <c:pt idx="5">
                  <c:v>40869</c:v>
                </c:pt>
                <c:pt idx="6">
                  <c:v>40868</c:v>
                </c:pt>
                <c:pt idx="7">
                  <c:v>40865</c:v>
                </c:pt>
                <c:pt idx="8">
                  <c:v>40864</c:v>
                </c:pt>
                <c:pt idx="9">
                  <c:v>40863</c:v>
                </c:pt>
                <c:pt idx="10">
                  <c:v>40862</c:v>
                </c:pt>
                <c:pt idx="11">
                  <c:v>40861</c:v>
                </c:pt>
                <c:pt idx="12">
                  <c:v>40858</c:v>
                </c:pt>
                <c:pt idx="13">
                  <c:v>40857</c:v>
                </c:pt>
                <c:pt idx="14">
                  <c:v>40856</c:v>
                </c:pt>
                <c:pt idx="15">
                  <c:v>40855</c:v>
                </c:pt>
                <c:pt idx="16">
                  <c:v>40854</c:v>
                </c:pt>
                <c:pt idx="17">
                  <c:v>40851</c:v>
                </c:pt>
                <c:pt idx="18">
                  <c:v>40850</c:v>
                </c:pt>
                <c:pt idx="19">
                  <c:v>40849</c:v>
                </c:pt>
                <c:pt idx="20">
                  <c:v>40848</c:v>
                </c:pt>
                <c:pt idx="21">
                  <c:v>40847</c:v>
                </c:pt>
                <c:pt idx="22">
                  <c:v>40844</c:v>
                </c:pt>
                <c:pt idx="23">
                  <c:v>40843</c:v>
                </c:pt>
                <c:pt idx="24">
                  <c:v>40842</c:v>
                </c:pt>
                <c:pt idx="25">
                  <c:v>40841</c:v>
                </c:pt>
                <c:pt idx="26">
                  <c:v>40840</c:v>
                </c:pt>
                <c:pt idx="27">
                  <c:v>40837</c:v>
                </c:pt>
                <c:pt idx="28">
                  <c:v>40836</c:v>
                </c:pt>
                <c:pt idx="29">
                  <c:v>40835</c:v>
                </c:pt>
                <c:pt idx="30">
                  <c:v>40834</c:v>
                </c:pt>
                <c:pt idx="31">
                  <c:v>40833</c:v>
                </c:pt>
                <c:pt idx="32">
                  <c:v>40830</c:v>
                </c:pt>
                <c:pt idx="33">
                  <c:v>40829</c:v>
                </c:pt>
                <c:pt idx="34">
                  <c:v>40828</c:v>
                </c:pt>
                <c:pt idx="35">
                  <c:v>40827</c:v>
                </c:pt>
                <c:pt idx="36">
                  <c:v>40826</c:v>
                </c:pt>
                <c:pt idx="37">
                  <c:v>40823</c:v>
                </c:pt>
                <c:pt idx="38">
                  <c:v>40822</c:v>
                </c:pt>
                <c:pt idx="39">
                  <c:v>40821</c:v>
                </c:pt>
                <c:pt idx="40">
                  <c:v>40820</c:v>
                </c:pt>
                <c:pt idx="41">
                  <c:v>40819</c:v>
                </c:pt>
                <c:pt idx="42">
                  <c:v>40816</c:v>
                </c:pt>
                <c:pt idx="43">
                  <c:v>40815</c:v>
                </c:pt>
                <c:pt idx="44">
                  <c:v>40814</c:v>
                </c:pt>
                <c:pt idx="45">
                  <c:v>40813</c:v>
                </c:pt>
                <c:pt idx="46">
                  <c:v>40812</c:v>
                </c:pt>
                <c:pt idx="47">
                  <c:v>40809</c:v>
                </c:pt>
                <c:pt idx="48">
                  <c:v>40808</c:v>
                </c:pt>
                <c:pt idx="49">
                  <c:v>40807</c:v>
                </c:pt>
                <c:pt idx="50">
                  <c:v>40806</c:v>
                </c:pt>
                <c:pt idx="51">
                  <c:v>40805</c:v>
                </c:pt>
                <c:pt idx="52">
                  <c:v>40802</c:v>
                </c:pt>
                <c:pt idx="53">
                  <c:v>40801</c:v>
                </c:pt>
                <c:pt idx="54">
                  <c:v>40800</c:v>
                </c:pt>
                <c:pt idx="55">
                  <c:v>40799</c:v>
                </c:pt>
                <c:pt idx="56">
                  <c:v>40798</c:v>
                </c:pt>
                <c:pt idx="57">
                  <c:v>40795</c:v>
                </c:pt>
                <c:pt idx="58">
                  <c:v>40794</c:v>
                </c:pt>
                <c:pt idx="59">
                  <c:v>40793</c:v>
                </c:pt>
                <c:pt idx="60">
                  <c:v>40792</c:v>
                </c:pt>
                <c:pt idx="61">
                  <c:v>40788</c:v>
                </c:pt>
                <c:pt idx="62">
                  <c:v>40787</c:v>
                </c:pt>
                <c:pt idx="63">
                  <c:v>40786</c:v>
                </c:pt>
                <c:pt idx="64">
                  <c:v>40785</c:v>
                </c:pt>
                <c:pt idx="65">
                  <c:v>40784</c:v>
                </c:pt>
                <c:pt idx="66">
                  <c:v>40781</c:v>
                </c:pt>
                <c:pt idx="67">
                  <c:v>40780</c:v>
                </c:pt>
                <c:pt idx="68">
                  <c:v>40779</c:v>
                </c:pt>
                <c:pt idx="69">
                  <c:v>40778</c:v>
                </c:pt>
                <c:pt idx="70">
                  <c:v>40777</c:v>
                </c:pt>
                <c:pt idx="71">
                  <c:v>40774</c:v>
                </c:pt>
                <c:pt idx="72">
                  <c:v>40773</c:v>
                </c:pt>
                <c:pt idx="73">
                  <c:v>40772</c:v>
                </c:pt>
                <c:pt idx="74">
                  <c:v>40771</c:v>
                </c:pt>
                <c:pt idx="75">
                  <c:v>40770</c:v>
                </c:pt>
                <c:pt idx="76">
                  <c:v>40767</c:v>
                </c:pt>
                <c:pt idx="77">
                  <c:v>40766</c:v>
                </c:pt>
                <c:pt idx="78">
                  <c:v>40765</c:v>
                </c:pt>
                <c:pt idx="79">
                  <c:v>40764</c:v>
                </c:pt>
                <c:pt idx="80">
                  <c:v>40763</c:v>
                </c:pt>
                <c:pt idx="81">
                  <c:v>40760</c:v>
                </c:pt>
                <c:pt idx="82">
                  <c:v>40759</c:v>
                </c:pt>
                <c:pt idx="83">
                  <c:v>40758</c:v>
                </c:pt>
                <c:pt idx="84">
                  <c:v>40757</c:v>
                </c:pt>
                <c:pt idx="85">
                  <c:v>40756</c:v>
                </c:pt>
                <c:pt idx="86">
                  <c:v>40753</c:v>
                </c:pt>
                <c:pt idx="87">
                  <c:v>40752</c:v>
                </c:pt>
                <c:pt idx="88">
                  <c:v>40751</c:v>
                </c:pt>
                <c:pt idx="89">
                  <c:v>40750</c:v>
                </c:pt>
                <c:pt idx="90">
                  <c:v>40749</c:v>
                </c:pt>
                <c:pt idx="91">
                  <c:v>40746</c:v>
                </c:pt>
                <c:pt idx="92">
                  <c:v>40745</c:v>
                </c:pt>
                <c:pt idx="93">
                  <c:v>40744</c:v>
                </c:pt>
                <c:pt idx="94">
                  <c:v>40743</c:v>
                </c:pt>
                <c:pt idx="95">
                  <c:v>40742</c:v>
                </c:pt>
                <c:pt idx="96">
                  <c:v>40739</c:v>
                </c:pt>
                <c:pt idx="97">
                  <c:v>40738</c:v>
                </c:pt>
                <c:pt idx="98">
                  <c:v>40737</c:v>
                </c:pt>
                <c:pt idx="99">
                  <c:v>40736</c:v>
                </c:pt>
                <c:pt idx="100">
                  <c:v>40735</c:v>
                </c:pt>
                <c:pt idx="101">
                  <c:v>40732</c:v>
                </c:pt>
                <c:pt idx="102">
                  <c:v>40731</c:v>
                </c:pt>
                <c:pt idx="103">
                  <c:v>40730</c:v>
                </c:pt>
                <c:pt idx="104">
                  <c:v>40729</c:v>
                </c:pt>
                <c:pt idx="105">
                  <c:v>40725</c:v>
                </c:pt>
                <c:pt idx="106">
                  <c:v>40724</c:v>
                </c:pt>
                <c:pt idx="107">
                  <c:v>40723</c:v>
                </c:pt>
                <c:pt idx="108">
                  <c:v>40722</c:v>
                </c:pt>
                <c:pt idx="109">
                  <c:v>40721</c:v>
                </c:pt>
                <c:pt idx="110">
                  <c:v>40718</c:v>
                </c:pt>
                <c:pt idx="111">
                  <c:v>40717</c:v>
                </c:pt>
                <c:pt idx="112">
                  <c:v>40716</c:v>
                </c:pt>
                <c:pt idx="113">
                  <c:v>40715</c:v>
                </c:pt>
                <c:pt idx="114">
                  <c:v>40714</c:v>
                </c:pt>
                <c:pt idx="115">
                  <c:v>40711</c:v>
                </c:pt>
                <c:pt idx="116">
                  <c:v>40710</c:v>
                </c:pt>
                <c:pt idx="117">
                  <c:v>40709</c:v>
                </c:pt>
                <c:pt idx="118">
                  <c:v>40708</c:v>
                </c:pt>
                <c:pt idx="119">
                  <c:v>40707</c:v>
                </c:pt>
                <c:pt idx="120">
                  <c:v>40704</c:v>
                </c:pt>
                <c:pt idx="121">
                  <c:v>40703</c:v>
                </c:pt>
                <c:pt idx="122">
                  <c:v>40702</c:v>
                </c:pt>
                <c:pt idx="123">
                  <c:v>40701</c:v>
                </c:pt>
                <c:pt idx="124">
                  <c:v>40700</c:v>
                </c:pt>
                <c:pt idx="125">
                  <c:v>40697</c:v>
                </c:pt>
                <c:pt idx="126">
                  <c:v>40696</c:v>
                </c:pt>
                <c:pt idx="127">
                  <c:v>40695</c:v>
                </c:pt>
                <c:pt idx="128">
                  <c:v>40694</c:v>
                </c:pt>
                <c:pt idx="129">
                  <c:v>40690</c:v>
                </c:pt>
                <c:pt idx="130">
                  <c:v>40689</c:v>
                </c:pt>
                <c:pt idx="131">
                  <c:v>40688</c:v>
                </c:pt>
                <c:pt idx="132">
                  <c:v>40687</c:v>
                </c:pt>
                <c:pt idx="133">
                  <c:v>40686</c:v>
                </c:pt>
                <c:pt idx="134">
                  <c:v>40683</c:v>
                </c:pt>
                <c:pt idx="135">
                  <c:v>40682</c:v>
                </c:pt>
                <c:pt idx="136">
                  <c:v>40681</c:v>
                </c:pt>
                <c:pt idx="137">
                  <c:v>40680</c:v>
                </c:pt>
                <c:pt idx="138">
                  <c:v>40679</c:v>
                </c:pt>
                <c:pt idx="139">
                  <c:v>40676</c:v>
                </c:pt>
                <c:pt idx="140">
                  <c:v>40675</c:v>
                </c:pt>
                <c:pt idx="141">
                  <c:v>40674</c:v>
                </c:pt>
                <c:pt idx="142">
                  <c:v>40673</c:v>
                </c:pt>
                <c:pt idx="143">
                  <c:v>40672</c:v>
                </c:pt>
                <c:pt idx="144">
                  <c:v>40669</c:v>
                </c:pt>
                <c:pt idx="145">
                  <c:v>40668</c:v>
                </c:pt>
                <c:pt idx="146">
                  <c:v>40667</c:v>
                </c:pt>
                <c:pt idx="147">
                  <c:v>40666</c:v>
                </c:pt>
                <c:pt idx="148">
                  <c:v>40665</c:v>
                </c:pt>
                <c:pt idx="149">
                  <c:v>40662</c:v>
                </c:pt>
                <c:pt idx="150">
                  <c:v>40661</c:v>
                </c:pt>
                <c:pt idx="151">
                  <c:v>40660</c:v>
                </c:pt>
                <c:pt idx="152">
                  <c:v>40659</c:v>
                </c:pt>
                <c:pt idx="153">
                  <c:v>40658</c:v>
                </c:pt>
                <c:pt idx="154">
                  <c:v>40654</c:v>
                </c:pt>
                <c:pt idx="155">
                  <c:v>40653</c:v>
                </c:pt>
                <c:pt idx="156">
                  <c:v>40652</c:v>
                </c:pt>
                <c:pt idx="157">
                  <c:v>40651</c:v>
                </c:pt>
                <c:pt idx="158">
                  <c:v>40648</c:v>
                </c:pt>
                <c:pt idx="159">
                  <c:v>40647</c:v>
                </c:pt>
                <c:pt idx="160">
                  <c:v>40646</c:v>
                </c:pt>
                <c:pt idx="161">
                  <c:v>40645</c:v>
                </c:pt>
                <c:pt idx="162">
                  <c:v>40644</c:v>
                </c:pt>
                <c:pt idx="163">
                  <c:v>40641</c:v>
                </c:pt>
                <c:pt idx="164">
                  <c:v>40640</c:v>
                </c:pt>
                <c:pt idx="165">
                  <c:v>40639</c:v>
                </c:pt>
                <c:pt idx="166">
                  <c:v>40638</c:v>
                </c:pt>
                <c:pt idx="167">
                  <c:v>40637</c:v>
                </c:pt>
                <c:pt idx="168">
                  <c:v>40634</c:v>
                </c:pt>
                <c:pt idx="169">
                  <c:v>40633</c:v>
                </c:pt>
                <c:pt idx="170">
                  <c:v>40632</c:v>
                </c:pt>
                <c:pt idx="171">
                  <c:v>40631</c:v>
                </c:pt>
                <c:pt idx="172">
                  <c:v>40630</c:v>
                </c:pt>
                <c:pt idx="173">
                  <c:v>40627</c:v>
                </c:pt>
                <c:pt idx="174">
                  <c:v>40626</c:v>
                </c:pt>
                <c:pt idx="175">
                  <c:v>40625</c:v>
                </c:pt>
                <c:pt idx="176">
                  <c:v>40624</c:v>
                </c:pt>
                <c:pt idx="177">
                  <c:v>40623</c:v>
                </c:pt>
                <c:pt idx="178">
                  <c:v>40620</c:v>
                </c:pt>
                <c:pt idx="179">
                  <c:v>40619</c:v>
                </c:pt>
                <c:pt idx="180">
                  <c:v>40618</c:v>
                </c:pt>
                <c:pt idx="181">
                  <c:v>40617</c:v>
                </c:pt>
                <c:pt idx="182">
                  <c:v>40616</c:v>
                </c:pt>
                <c:pt idx="183">
                  <c:v>40613</c:v>
                </c:pt>
                <c:pt idx="184">
                  <c:v>40612</c:v>
                </c:pt>
                <c:pt idx="185">
                  <c:v>40611</c:v>
                </c:pt>
                <c:pt idx="186">
                  <c:v>40610</c:v>
                </c:pt>
                <c:pt idx="187">
                  <c:v>40609</c:v>
                </c:pt>
                <c:pt idx="188">
                  <c:v>40606</c:v>
                </c:pt>
                <c:pt idx="189">
                  <c:v>40605</c:v>
                </c:pt>
                <c:pt idx="190">
                  <c:v>40604</c:v>
                </c:pt>
                <c:pt idx="191">
                  <c:v>40603</c:v>
                </c:pt>
                <c:pt idx="192">
                  <c:v>40602</c:v>
                </c:pt>
                <c:pt idx="193">
                  <c:v>40599</c:v>
                </c:pt>
                <c:pt idx="194">
                  <c:v>40598</c:v>
                </c:pt>
                <c:pt idx="195">
                  <c:v>40597</c:v>
                </c:pt>
                <c:pt idx="196">
                  <c:v>40596</c:v>
                </c:pt>
                <c:pt idx="197">
                  <c:v>40592</c:v>
                </c:pt>
                <c:pt idx="198">
                  <c:v>40591</c:v>
                </c:pt>
                <c:pt idx="199">
                  <c:v>40590</c:v>
                </c:pt>
                <c:pt idx="200">
                  <c:v>40589</c:v>
                </c:pt>
                <c:pt idx="201">
                  <c:v>40588</c:v>
                </c:pt>
                <c:pt idx="202">
                  <c:v>40585</c:v>
                </c:pt>
                <c:pt idx="203">
                  <c:v>40584</c:v>
                </c:pt>
                <c:pt idx="204">
                  <c:v>40583</c:v>
                </c:pt>
                <c:pt idx="205">
                  <c:v>40582</c:v>
                </c:pt>
                <c:pt idx="206">
                  <c:v>40581</c:v>
                </c:pt>
                <c:pt idx="207">
                  <c:v>40578</c:v>
                </c:pt>
                <c:pt idx="208">
                  <c:v>40577</c:v>
                </c:pt>
                <c:pt idx="209">
                  <c:v>40576</c:v>
                </c:pt>
                <c:pt idx="210">
                  <c:v>40575</c:v>
                </c:pt>
                <c:pt idx="211">
                  <c:v>40574</c:v>
                </c:pt>
                <c:pt idx="212">
                  <c:v>40571</c:v>
                </c:pt>
                <c:pt idx="213">
                  <c:v>40570</c:v>
                </c:pt>
                <c:pt idx="214">
                  <c:v>40569</c:v>
                </c:pt>
                <c:pt idx="215">
                  <c:v>40568</c:v>
                </c:pt>
                <c:pt idx="216">
                  <c:v>40567</c:v>
                </c:pt>
                <c:pt idx="217">
                  <c:v>40564</c:v>
                </c:pt>
                <c:pt idx="218">
                  <c:v>40563</c:v>
                </c:pt>
                <c:pt idx="219">
                  <c:v>40562</c:v>
                </c:pt>
                <c:pt idx="220">
                  <c:v>40561</c:v>
                </c:pt>
                <c:pt idx="221">
                  <c:v>40557</c:v>
                </c:pt>
                <c:pt idx="222">
                  <c:v>40556</c:v>
                </c:pt>
                <c:pt idx="223">
                  <c:v>40555</c:v>
                </c:pt>
                <c:pt idx="224">
                  <c:v>40554</c:v>
                </c:pt>
                <c:pt idx="225">
                  <c:v>40553</c:v>
                </c:pt>
                <c:pt idx="226">
                  <c:v>40550</c:v>
                </c:pt>
                <c:pt idx="227">
                  <c:v>40549</c:v>
                </c:pt>
                <c:pt idx="228">
                  <c:v>40548</c:v>
                </c:pt>
                <c:pt idx="229">
                  <c:v>40547</c:v>
                </c:pt>
                <c:pt idx="230">
                  <c:v>40546</c:v>
                </c:pt>
              </c:numCache>
            </c:numRef>
          </c:xVal>
          <c:yVal>
            <c:numRef>
              <c:f>'Q1 - Part C'!$N$33:$N$263</c:f>
              <c:numCache>
                <c:formatCode>General</c:formatCode>
                <c:ptCount val="231"/>
                <c:pt idx="0">
                  <c:v>1200.4509449567347</c:v>
                </c:pt>
                <c:pt idx="1">
                  <c:v>1161.6944488173669</c:v>
                </c:pt>
                <c:pt idx="2">
                  <c:v>1171.2018205991187</c:v>
                </c:pt>
                <c:pt idx="3">
                  <c:v>1131.455783630174</c:v>
                </c:pt>
                <c:pt idx="4">
                  <c:v>1140.8900422726053</c:v>
                </c:pt>
                <c:pt idx="5">
                  <c:v>1169.3787951189972</c:v>
                </c:pt>
                <c:pt idx="6">
                  <c:v>1166.5718831830156</c:v>
                </c:pt>
                <c:pt idx="7">
                  <c:v>1187.3666689091017</c:v>
                </c:pt>
                <c:pt idx="8">
                  <c:v>1202.7193179985973</c:v>
                </c:pt>
                <c:pt idx="9">
                  <c:v>1225.9958054767944</c:v>
                </c:pt>
                <c:pt idx="10">
                  <c:v>1236.976462683816</c:v>
                </c:pt>
                <c:pt idx="11">
                  <c:v>1224.506750661061</c:v>
                </c:pt>
                <c:pt idx="12">
                  <c:v>1229.6062807702092</c:v>
                </c:pt>
                <c:pt idx="13">
                  <c:v>1211.0799144638495</c:v>
                </c:pt>
                <c:pt idx="14">
                  <c:v>1220.7807873633251</c:v>
                </c:pt>
                <c:pt idx="15">
                  <c:v>1264.6460114616859</c:v>
                </c:pt>
                <c:pt idx="16">
                  <c:v>1247.1954752080496</c:v>
                </c:pt>
                <c:pt idx="17">
                  <c:v>1238.390092169368</c:v>
                </c:pt>
                <c:pt idx="18">
                  <c:v>1243.7824130777569</c:v>
                </c:pt>
                <c:pt idx="19">
                  <c:v>1217.7837368368127</c:v>
                </c:pt>
                <c:pt idx="20">
                  <c:v>1203.9411754257269</c:v>
                </c:pt>
                <c:pt idx="21">
                  <c:v>1229.0154345292174</c:v>
                </c:pt>
                <c:pt idx="22">
                  <c:v>1233.7812323105911</c:v>
                </c:pt>
                <c:pt idx="23">
                  <c:v>1216.8181001813582</c:v>
                </c:pt>
                <c:pt idx="24">
                  <c:v>1242.6487910290425</c:v>
                </c:pt>
                <c:pt idx="25">
                  <c:v>1245.186493023775</c:v>
                </c:pt>
                <c:pt idx="26">
                  <c:v>1266.3295208895408</c:v>
                </c:pt>
                <c:pt idx="27">
                  <c:v>1231.7771745892971</c:v>
                </c:pt>
                <c:pt idx="28">
                  <c:v>1215.7693060963879</c:v>
                </c:pt>
                <c:pt idx="29">
                  <c:v>1217.1575194579</c:v>
                </c:pt>
                <c:pt idx="30">
                  <c:v>1261.5927162587882</c:v>
                </c:pt>
                <c:pt idx="31">
                  <c:v>1250.1972775585275</c:v>
                </c:pt>
                <c:pt idx="32">
                  <c:v>1265.2404407865051</c:v>
                </c:pt>
                <c:pt idx="33">
                  <c:v>1225.1469649756966</c:v>
                </c:pt>
                <c:pt idx="34">
                  <c:v>1196.3245853911089</c:v>
                </c:pt>
                <c:pt idx="35">
                  <c:v>1186.289282463511</c:v>
                </c:pt>
                <c:pt idx="36">
                  <c:v>1174.5750109894532</c:v>
                </c:pt>
                <c:pt idx="37">
                  <c:v>1143.4203449544523</c:v>
                </c:pt>
                <c:pt idx="38">
                  <c:v>1184.5513976237098</c:v>
                </c:pt>
                <c:pt idx="39">
                  <c:v>1169.3124079918066</c:v>
                </c:pt>
                <c:pt idx="40">
                  <c:v>1144.925270337626</c:v>
                </c:pt>
                <c:pt idx="41">
                  <c:v>1131.5889324451377</c:v>
                </c:pt>
                <c:pt idx="42">
                  <c:v>1161.7659606989073</c:v>
                </c:pt>
                <c:pt idx="43">
                  <c:v>1194.9637553308855</c:v>
                </c:pt>
                <c:pt idx="44">
                  <c:v>1199.8450414993715</c:v>
                </c:pt>
                <c:pt idx="45">
                  <c:v>1215.0643095020837</c:v>
                </c:pt>
                <c:pt idx="46">
                  <c:v>1208.1397862400652</c:v>
                </c:pt>
                <c:pt idx="47">
                  <c:v>1199.7640494770819</c:v>
                </c:pt>
                <c:pt idx="48">
                  <c:v>1189.4655960475745</c:v>
                </c:pt>
                <c:pt idx="49">
                  <c:v>1231.9349280922456</c:v>
                </c:pt>
                <c:pt idx="50">
                  <c:v>1238.9273485753922</c:v>
                </c:pt>
                <c:pt idx="51">
                  <c:v>1245.8536280020471</c:v>
                </c:pt>
                <c:pt idx="52">
                  <c:v>1238.9589924523632</c:v>
                </c:pt>
                <c:pt idx="53">
                  <c:v>1229.5159594987629</c:v>
                </c:pt>
                <c:pt idx="54">
                  <c:v>1213.2839507895555</c:v>
                </c:pt>
                <c:pt idx="55">
                  <c:v>1192.402060416769</c:v>
                </c:pt>
                <c:pt idx="56">
                  <c:v>1177.5621244037875</c:v>
                </c:pt>
                <c:pt idx="57">
                  <c:v>1164.4647398033351</c:v>
                </c:pt>
                <c:pt idx="58">
                  <c:v>1186.9576010039125</c:v>
                </c:pt>
                <c:pt idx="59">
                  <c:v>1192.7668693390294</c:v>
                </c:pt>
                <c:pt idx="60">
                  <c:v>1155.7542387546193</c:v>
                </c:pt>
                <c:pt idx="61">
                  <c:v>1161.0852345951837</c:v>
                </c:pt>
                <c:pt idx="62">
                  <c:v>1183.7366333988482</c:v>
                </c:pt>
                <c:pt idx="63">
                  <c:v>1202.5578272084631</c:v>
                </c:pt>
                <c:pt idx="64">
                  <c:v>1206.7711161116672</c:v>
                </c:pt>
                <c:pt idx="65">
                  <c:v>1210.7426018646388</c:v>
                </c:pt>
                <c:pt idx="66">
                  <c:v>1180.8939073785023</c:v>
                </c:pt>
                <c:pt idx="67">
                  <c:v>1151.4432971092019</c:v>
                </c:pt>
                <c:pt idx="68">
                  <c:v>1165.5747197377532</c:v>
                </c:pt>
                <c:pt idx="69">
                  <c:v>1157.1247293336382</c:v>
                </c:pt>
                <c:pt idx="70">
                  <c:v>1110.8641589159238</c:v>
                </c:pt>
                <c:pt idx="71">
                  <c:v>1102.7164961009275</c:v>
                </c:pt>
                <c:pt idx="72">
                  <c:v>1129.6203224913609</c:v>
                </c:pt>
                <c:pt idx="73">
                  <c:v>1181.4514691306556</c:v>
                </c:pt>
                <c:pt idx="74">
                  <c:v>1190.8676019566667</c:v>
                </c:pt>
                <c:pt idx="75">
                  <c:v>1207.272319930923</c:v>
                </c:pt>
                <c:pt idx="76">
                  <c:v>1198.6896262158996</c:v>
                </c:pt>
                <c:pt idx="77">
                  <c:v>1192.6851495041719</c:v>
                </c:pt>
                <c:pt idx="78">
                  <c:v>1146.8767958654564</c:v>
                </c:pt>
                <c:pt idx="79">
                  <c:v>1201.3122412956945</c:v>
                </c:pt>
                <c:pt idx="80">
                  <c:v>1138.9000459720664</c:v>
                </c:pt>
                <c:pt idx="81">
                  <c:v>1206.6455875372433</c:v>
                </c:pt>
                <c:pt idx="82">
                  <c:v>1220.3250714638039</c:v>
                </c:pt>
                <c:pt idx="83">
                  <c:v>1276.9212639601881</c:v>
                </c:pt>
                <c:pt idx="84">
                  <c:v>1254.2561938571839</c:v>
                </c:pt>
                <c:pt idx="85">
                  <c:v>1281.8177562248277</c:v>
                </c:pt>
                <c:pt idx="86">
                  <c:v>1277.4621814982199</c:v>
                </c:pt>
                <c:pt idx="87">
                  <c:v>1296.2366094886368</c:v>
                </c:pt>
                <c:pt idx="88">
                  <c:v>1334.7561669880963</c:v>
                </c:pt>
                <c:pt idx="89">
                  <c:v>1379.821233454584</c:v>
                </c:pt>
                <c:pt idx="90">
                  <c:v>1373.0867769779798</c:v>
                </c:pt>
                <c:pt idx="91">
                  <c:v>1378.6231247135722</c:v>
                </c:pt>
                <c:pt idx="92">
                  <c:v>1363.1795123872982</c:v>
                </c:pt>
                <c:pt idx="93">
                  <c:v>1355.4075727513236</c:v>
                </c:pt>
                <c:pt idx="94">
                  <c:v>1361.739454653637</c:v>
                </c:pt>
                <c:pt idx="95">
                  <c:v>1333.6696490440709</c:v>
                </c:pt>
                <c:pt idx="96">
                  <c:v>1336.465799942921</c:v>
                </c:pt>
                <c:pt idx="97">
                  <c:v>1296.6679590833232</c:v>
                </c:pt>
                <c:pt idx="98">
                  <c:v>1317.2086173596306</c:v>
                </c:pt>
                <c:pt idx="99">
                  <c:v>1313.9312173251362</c:v>
                </c:pt>
                <c:pt idx="100">
                  <c:v>1324.7503760375598</c:v>
                </c:pt>
                <c:pt idx="101">
                  <c:v>1345.5455099446178</c:v>
                </c:pt>
                <c:pt idx="102">
                  <c:v>1356.0440988197333</c:v>
                </c:pt>
                <c:pt idx="103">
                  <c:v>1331.7472878473725</c:v>
                </c:pt>
                <c:pt idx="104">
                  <c:v>1328.027071771681</c:v>
                </c:pt>
                <c:pt idx="105">
                  <c:v>1318.755237804922</c:v>
                </c:pt>
                <c:pt idx="106">
                  <c:v>1293.6905147906821</c:v>
                </c:pt>
                <c:pt idx="107">
                  <c:v>1279.9351936386602</c:v>
                </c:pt>
                <c:pt idx="108">
                  <c:v>1272.2217362127089</c:v>
                </c:pt>
                <c:pt idx="109">
                  <c:v>1256.8396097089571</c:v>
                </c:pt>
                <c:pt idx="110">
                  <c:v>1232.4030093798317</c:v>
                </c:pt>
                <c:pt idx="111">
                  <c:v>1255.6128305848292</c:v>
                </c:pt>
                <c:pt idx="112">
                  <c:v>1243.0792277302198</c:v>
                </c:pt>
                <c:pt idx="113">
                  <c:v>1266.1929826620185</c:v>
                </c:pt>
                <c:pt idx="114">
                  <c:v>1235.2559480626589</c:v>
                </c:pt>
                <c:pt idx="115">
                  <c:v>1233.8986801871033</c:v>
                </c:pt>
                <c:pt idx="116">
                  <c:v>1247.2472607791499</c:v>
                </c:pt>
                <c:pt idx="117">
                  <c:v>1256.6680125719231</c:v>
                </c:pt>
                <c:pt idx="118">
                  <c:v>1282.1474809608976</c:v>
                </c:pt>
                <c:pt idx="119">
                  <c:v>1264.8456926101742</c:v>
                </c:pt>
                <c:pt idx="120">
                  <c:v>1265.9451595690391</c:v>
                </c:pt>
                <c:pt idx="121">
                  <c:v>1280.8791726400025</c:v>
                </c:pt>
                <c:pt idx="122">
                  <c:v>1281.4791785841317</c:v>
                </c:pt>
                <c:pt idx="123">
                  <c:v>1291.809817013713</c:v>
                </c:pt>
                <c:pt idx="124">
                  <c:v>1300.628014199589</c:v>
                </c:pt>
                <c:pt idx="125">
                  <c:v>1313.1573628269293</c:v>
                </c:pt>
                <c:pt idx="126">
                  <c:v>1334.922891270289</c:v>
                </c:pt>
                <c:pt idx="127">
                  <c:v>1332.4675027053277</c:v>
                </c:pt>
                <c:pt idx="128">
                  <c:v>1349.6759454962867</c:v>
                </c:pt>
                <c:pt idx="129">
                  <c:v>1326.4478858789637</c:v>
                </c:pt>
                <c:pt idx="130">
                  <c:v>1318.7366570399927</c:v>
                </c:pt>
                <c:pt idx="131">
                  <c:v>1314.0097203970688</c:v>
                </c:pt>
                <c:pt idx="132">
                  <c:v>1307.4445988219938</c:v>
                </c:pt>
                <c:pt idx="133">
                  <c:v>1314.2860858494228</c:v>
                </c:pt>
                <c:pt idx="134">
                  <c:v>1328.8197183417847</c:v>
                </c:pt>
                <c:pt idx="135">
                  <c:v>1340.7366334589772</c:v>
                </c:pt>
                <c:pt idx="136">
                  <c:v>1331.9226926294034</c:v>
                </c:pt>
                <c:pt idx="137">
                  <c:v>1322.2893762201907</c:v>
                </c:pt>
                <c:pt idx="138">
                  <c:v>1305.8059030362833</c:v>
                </c:pt>
                <c:pt idx="139">
                  <c:v>1335.1710609897377</c:v>
                </c:pt>
                <c:pt idx="140">
                  <c:v>1350.1813271073036</c:v>
                </c:pt>
                <c:pt idx="141">
                  <c:v>1334.8150250036263</c:v>
                </c:pt>
                <c:pt idx="142">
                  <c:v>1340.3943371433136</c:v>
                </c:pt>
                <c:pt idx="143">
                  <c:v>1315.3859511646713</c:v>
                </c:pt>
                <c:pt idx="144">
                  <c:v>1302.1482086761348</c:v>
                </c:pt>
                <c:pt idx="145">
                  <c:v>1300.5496009623027</c:v>
                </c:pt>
                <c:pt idx="146">
                  <c:v>1287.9639993966568</c:v>
                </c:pt>
                <c:pt idx="147">
                  <c:v>1292.080985777457</c:v>
                </c:pt>
                <c:pt idx="148">
                  <c:v>1295.1926611535066</c:v>
                </c:pt>
                <c:pt idx="149">
                  <c:v>1304.4665973974227</c:v>
                </c:pt>
                <c:pt idx="150">
                  <c:v>1299.7138213171013</c:v>
                </c:pt>
                <c:pt idx="151">
                  <c:v>1301.42826623681</c:v>
                </c:pt>
                <c:pt idx="152">
                  <c:v>1295.601617942167</c:v>
                </c:pt>
                <c:pt idx="153">
                  <c:v>1290.523854495495</c:v>
                </c:pt>
                <c:pt idx="154">
                  <c:v>1291.0599897170691</c:v>
                </c:pt>
                <c:pt idx="155">
                  <c:v>1281.7509284476382</c:v>
                </c:pt>
                <c:pt idx="156">
                  <c:v>1270.463588205658</c:v>
                </c:pt>
                <c:pt idx="157">
                  <c:v>1269.5422828250535</c:v>
                </c:pt>
                <c:pt idx="158">
                  <c:v>1284.9894425751208</c:v>
                </c:pt>
                <c:pt idx="159">
                  <c:v>1309.9390598595351</c:v>
                </c:pt>
                <c:pt idx="160">
                  <c:v>1312.5314320599252</c:v>
                </c:pt>
                <c:pt idx="161">
                  <c:v>1300.3246706440709</c:v>
                </c:pt>
                <c:pt idx="162">
                  <c:v>1308.349420118343</c:v>
                </c:pt>
                <c:pt idx="163">
                  <c:v>1313.4690145734405</c:v>
                </c:pt>
                <c:pt idx="164">
                  <c:v>1319.943742116526</c:v>
                </c:pt>
                <c:pt idx="165">
                  <c:v>1315.6800837297926</c:v>
                </c:pt>
                <c:pt idx="166">
                  <c:v>1313.7593071709955</c:v>
                </c:pt>
                <c:pt idx="167">
                  <c:v>1326.0968888236021</c:v>
                </c:pt>
                <c:pt idx="168">
                  <c:v>1328.8761327009506</c:v>
                </c:pt>
                <c:pt idx="169">
                  <c:v>1315.7599271111098</c:v>
                </c:pt>
                <c:pt idx="170">
                  <c:v>1312.0467303321298</c:v>
                </c:pt>
                <c:pt idx="171">
                  <c:v>1309.0740686793908</c:v>
                </c:pt>
                <c:pt idx="172">
                  <c:v>1300.3958483924828</c:v>
                </c:pt>
                <c:pt idx="173">
                  <c:v>1309.0219367404507</c:v>
                </c:pt>
                <c:pt idx="174">
                  <c:v>1305.5739404162082</c:v>
                </c:pt>
                <c:pt idx="175">
                  <c:v>1284.6048328307957</c:v>
                </c:pt>
                <c:pt idx="176">
                  <c:v>1291.2289821754653</c:v>
                </c:pt>
                <c:pt idx="177">
                  <c:v>1287.3672742054755</c:v>
                </c:pt>
                <c:pt idx="178">
                  <c:v>1259.7305861019538</c:v>
                </c:pt>
                <c:pt idx="179">
                  <c:v>1258.3817081863674</c:v>
                </c:pt>
                <c:pt idx="180">
                  <c:v>1250.9389180194107</c:v>
                </c:pt>
                <c:pt idx="181">
                  <c:v>1290.6748660586693</c:v>
                </c:pt>
                <c:pt idx="182">
                  <c:v>1313.2751909064264</c:v>
                </c:pt>
                <c:pt idx="183">
                  <c:v>1322.3253340537944</c:v>
                </c:pt>
                <c:pt idx="184">
                  <c:v>1314.3322738410257</c:v>
                </c:pt>
                <c:pt idx="185">
                  <c:v>1339.6080740061602</c:v>
                </c:pt>
                <c:pt idx="186">
                  <c:v>1344.062347685031</c:v>
                </c:pt>
                <c:pt idx="187">
                  <c:v>1333.9188660805894</c:v>
                </c:pt>
                <c:pt idx="188">
                  <c:v>1354.0338491490725</c:v>
                </c:pt>
                <c:pt idx="189">
                  <c:v>1356.3068203950422</c:v>
                </c:pt>
                <c:pt idx="190">
                  <c:v>1326.5714349173388</c:v>
                </c:pt>
                <c:pt idx="191">
                  <c:v>1320.4095805695738</c:v>
                </c:pt>
                <c:pt idx="192">
                  <c:v>1340.7029497886838</c:v>
                </c:pt>
                <c:pt idx="193">
                  <c:v>1329.6039609626241</c:v>
                </c:pt>
                <c:pt idx="194">
                  <c:v>1310.0420681814423</c:v>
                </c:pt>
                <c:pt idx="195">
                  <c:v>1307.7078459403031</c:v>
                </c:pt>
                <c:pt idx="196">
                  <c:v>1313.4106869480916</c:v>
                </c:pt>
                <c:pt idx="197">
                  <c:v>1364.2174805188765</c:v>
                </c:pt>
                <c:pt idx="198">
                  <c:v>1366.2400412464722</c:v>
                </c:pt>
                <c:pt idx="199">
                  <c:v>1366.433687427339</c:v>
                </c:pt>
                <c:pt idx="200">
                  <c:v>1357.1749994596391</c:v>
                </c:pt>
                <c:pt idx="201">
                  <c:v>1361.2771182352228</c:v>
                </c:pt>
                <c:pt idx="202">
                  <c:v>1349.7402089119189</c:v>
                </c:pt>
                <c:pt idx="203">
                  <c:v>1337.1447307135293</c:v>
                </c:pt>
                <c:pt idx="204">
                  <c:v>1329.7961119355252</c:v>
                </c:pt>
                <c:pt idx="205">
                  <c:v>1333.0753613285824</c:v>
                </c:pt>
                <c:pt idx="206">
                  <c:v>1327.2903418309409</c:v>
                </c:pt>
                <c:pt idx="207">
                  <c:v>1316.9074919092063</c:v>
                </c:pt>
                <c:pt idx="208">
                  <c:v>1315.6356938051397</c:v>
                </c:pt>
                <c:pt idx="209">
                  <c:v>1311.6664619094126</c:v>
                </c:pt>
                <c:pt idx="210">
                  <c:v>1313.9781193793542</c:v>
                </c:pt>
                <c:pt idx="211">
                  <c:v>1293.7457173043508</c:v>
                </c:pt>
                <c:pt idx="212">
                  <c:v>1280.4404773914905</c:v>
                </c:pt>
                <c:pt idx="213">
                  <c:v>1316.7655657398723</c:v>
                </c:pt>
                <c:pt idx="214">
                  <c:v>1315.8934001414707</c:v>
                </c:pt>
                <c:pt idx="215">
                  <c:v>1312.6196269562797</c:v>
                </c:pt>
                <c:pt idx="216">
                  <c:v>1308.3184311584703</c:v>
                </c:pt>
                <c:pt idx="217">
                  <c:v>1286.2746497769156</c:v>
                </c:pt>
                <c:pt idx="218">
                  <c:v>1306.4922707158125</c:v>
                </c:pt>
                <c:pt idx="219">
                  <c:v>1324.6262757432087</c:v>
                </c:pt>
                <c:pt idx="220">
                  <c:v>1326.1705120455847</c:v>
                </c:pt>
                <c:pt idx="221">
                  <c:v>1322.5454621823355</c:v>
                </c:pt>
                <c:pt idx="222">
                  <c:v>1310.8566430348401</c:v>
                </c:pt>
                <c:pt idx="223">
                  <c:v>1309.5928117232672</c:v>
                </c:pt>
                <c:pt idx="224">
                  <c:v>1300.3227799001211</c:v>
                </c:pt>
                <c:pt idx="225">
                  <c:v>1299.6464185253406</c:v>
                </c:pt>
                <c:pt idx="226">
                  <c:v>1287.759434724205</c:v>
                </c:pt>
                <c:pt idx="227">
                  <c:v>1286.7622460753039</c:v>
                </c:pt>
                <c:pt idx="228">
                  <c:v>1284.1464938873146</c:v>
                </c:pt>
                <c:pt idx="229">
                  <c:v>1271.7855649804453</c:v>
                </c:pt>
                <c:pt idx="230">
                  <c:v>1271.9527209665343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213504"/>
        <c:axId val="248215040"/>
      </c:scatterChart>
      <c:valAx>
        <c:axId val="248213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8215040"/>
        <c:crosses val="autoZero"/>
        <c:crossBetween val="midCat"/>
      </c:valAx>
      <c:valAx>
        <c:axId val="248215040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crossAx val="248213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102870</xdr:rowOff>
    </xdr:from>
    <xdr:to>
      <xdr:col>16</xdr:col>
      <xdr:colOff>175260</xdr:colOff>
      <xdr:row>22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17</xdr:row>
      <xdr:rowOff>102870</xdr:rowOff>
    </xdr:from>
    <xdr:to>
      <xdr:col>16</xdr:col>
      <xdr:colOff>175260</xdr:colOff>
      <xdr:row>28</xdr:row>
      <xdr:rowOff>83820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16</xdr:row>
      <xdr:rowOff>102870</xdr:rowOff>
    </xdr:from>
    <xdr:to>
      <xdr:col>16</xdr:col>
      <xdr:colOff>175260</xdr:colOff>
      <xdr:row>27</xdr:row>
      <xdr:rowOff>83820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uetta15/Dropbox/Academic/Teaching/Decision%20models/My%20stuff/Review%20sessions/Session%205/Review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Question 1"/>
    </sheetNames>
    <sheetDataSet>
      <sheetData sheetId="0">
        <row r="14">
          <cell r="E14" t="str">
            <v>2ebe2d63-4f21-4e67-a05d-2f91a0b68f09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58"/>
  <sheetViews>
    <sheetView showGridLines="0" workbookViewId="0">
      <selection activeCell="R16" sqref="R16"/>
    </sheetView>
  </sheetViews>
  <sheetFormatPr defaultRowHeight="15" x14ac:dyDescent="0.25"/>
  <cols>
    <col min="1" max="1" width="10.5703125" bestFit="1" customWidth="1"/>
    <col min="6" max="6" width="10" bestFit="1" customWidth="1"/>
    <col min="13" max="13" width="2.42578125" customWidth="1"/>
  </cols>
  <sheetData>
    <row r="1" spans="1:12" ht="23.45" x14ac:dyDescent="0.45">
      <c r="A1" s="1" t="s">
        <v>12</v>
      </c>
    </row>
    <row r="3" spans="1:12" s="3" customFormat="1" ht="14.45" x14ac:dyDescent="0.3">
      <c r="A3" s="2" t="s">
        <v>14</v>
      </c>
    </row>
    <row r="5" spans="1:12" ht="14.45" x14ac:dyDescent="0.3"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</row>
    <row r="6" spans="1:12" ht="14.45" x14ac:dyDescent="0.3">
      <c r="C6" s="13">
        <v>0.19806594485157039</v>
      </c>
      <c r="D6" s="13">
        <v>12.24657684997088</v>
      </c>
      <c r="E6" s="13">
        <v>3.4229043012660711</v>
      </c>
      <c r="F6" s="13">
        <v>3.1682975036560785</v>
      </c>
      <c r="G6" s="13">
        <v>0.24992693941069732</v>
      </c>
      <c r="H6" s="13">
        <v>3.5984375545405154</v>
      </c>
      <c r="I6" s="13">
        <v>0.53448192898105851</v>
      </c>
      <c r="J6" s="13">
        <v>0.10414127362225743</v>
      </c>
      <c r="K6" s="13">
        <v>5.5347452511849244</v>
      </c>
      <c r="L6" s="13">
        <v>3.9317438860437259</v>
      </c>
    </row>
    <row r="8" spans="1:12" s="3" customFormat="1" ht="14.45" x14ac:dyDescent="0.3">
      <c r="A8" s="2" t="s">
        <v>13</v>
      </c>
    </row>
    <row r="10" spans="1:12" ht="14.45" x14ac:dyDescent="0.3">
      <c r="E10" s="10" t="s">
        <v>18</v>
      </c>
      <c r="F10" s="11">
        <f>SUM(P28:P258)</f>
        <v>69419.561990160291</v>
      </c>
    </row>
    <row r="11" spans="1:12" ht="14.45" x14ac:dyDescent="0.3">
      <c r="E11" s="10"/>
      <c r="F11" s="12"/>
    </row>
    <row r="12" spans="1:12" ht="14.45" x14ac:dyDescent="0.3">
      <c r="E12" s="10"/>
      <c r="F12" s="12"/>
    </row>
    <row r="13" spans="1:12" ht="14.45" x14ac:dyDescent="0.3">
      <c r="E13" s="10"/>
      <c r="F13" s="12"/>
    </row>
    <row r="14" spans="1:12" ht="14.45" x14ac:dyDescent="0.3">
      <c r="E14" s="10"/>
      <c r="F14" s="12"/>
    </row>
    <row r="15" spans="1:12" ht="14.45" x14ac:dyDescent="0.3">
      <c r="E15" s="10"/>
      <c r="F15" s="12"/>
    </row>
    <row r="16" spans="1:12" ht="14.45" x14ac:dyDescent="0.3">
      <c r="E16" s="10"/>
      <c r="F16" s="12"/>
    </row>
    <row r="17" spans="1:16" ht="14.45" x14ac:dyDescent="0.3">
      <c r="F17" s="12"/>
    </row>
    <row r="18" spans="1:16" ht="14.45" x14ac:dyDescent="0.3">
      <c r="F18" s="12"/>
    </row>
    <row r="25" spans="1:16" s="3" customFormat="1" ht="14.45" x14ac:dyDescent="0.3">
      <c r="A25" s="2" t="s">
        <v>19</v>
      </c>
    </row>
    <row r="27" spans="1:16" ht="14.45" x14ac:dyDescent="0.3">
      <c r="A27" s="8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7" t="s">
        <v>7</v>
      </c>
      <c r="I27" s="7" t="s">
        <v>8</v>
      </c>
      <c r="J27" s="7" t="s">
        <v>9</v>
      </c>
      <c r="K27" s="7" t="s">
        <v>10</v>
      </c>
      <c r="L27" s="7" t="s">
        <v>11</v>
      </c>
      <c r="M27" s="6"/>
      <c r="N27" s="7" t="s">
        <v>15</v>
      </c>
      <c r="O27" s="7" t="s">
        <v>16</v>
      </c>
      <c r="P27" s="7" t="s">
        <v>17</v>
      </c>
    </row>
    <row r="28" spans="1:16" ht="14.45" x14ac:dyDescent="0.3">
      <c r="A28" s="9">
        <v>40877</v>
      </c>
      <c r="B28" s="4">
        <v>1246.96</v>
      </c>
      <c r="C28" s="4">
        <v>599.39</v>
      </c>
      <c r="D28" s="4">
        <v>39.85</v>
      </c>
      <c r="E28" s="4">
        <v>15.71</v>
      </c>
      <c r="F28" s="4">
        <v>29.59</v>
      </c>
      <c r="G28" s="4">
        <v>382.2</v>
      </c>
      <c r="H28" s="4">
        <v>35.659999999999997</v>
      </c>
      <c r="I28" s="4">
        <v>28.91</v>
      </c>
      <c r="J28" s="4">
        <v>192.29</v>
      </c>
      <c r="K28" s="4">
        <v>27.42</v>
      </c>
      <c r="L28" s="4">
        <v>9.18</v>
      </c>
      <c r="M28" s="4"/>
      <c r="N28" s="4">
        <f>SUMPRODUCT($C$6:$L$6,C28:L28)</f>
        <v>1201.4442650327173</v>
      </c>
      <c r="O28" s="4">
        <f>N28-B28</f>
        <v>-45.515734967282697</v>
      </c>
      <c r="P28" s="4">
        <f>O28^2</f>
        <v>2071.6821296119206</v>
      </c>
    </row>
    <row r="29" spans="1:16" ht="14.45" x14ac:dyDescent="0.3">
      <c r="A29" s="9">
        <v>40876</v>
      </c>
      <c r="B29" s="4">
        <v>1195.19</v>
      </c>
      <c r="C29" s="4">
        <v>582.92999999999995</v>
      </c>
      <c r="D29" s="4">
        <v>39.270000000000003</v>
      </c>
      <c r="E29" s="4">
        <v>15.7</v>
      </c>
      <c r="F29" s="4">
        <v>28.75</v>
      </c>
      <c r="G29" s="4">
        <v>373.2</v>
      </c>
      <c r="H29" s="4">
        <v>34.29</v>
      </c>
      <c r="I29" s="4">
        <v>27.74</v>
      </c>
      <c r="J29" s="4">
        <v>188.39</v>
      </c>
      <c r="K29" s="4">
        <v>26.07</v>
      </c>
      <c r="L29" s="4">
        <v>8.6999999999999993</v>
      </c>
      <c r="M29" s="4"/>
      <c r="N29" s="4">
        <f t="shared" ref="N29:N92" si="0">SUMPRODUCT($C$6:$L$6,C29:L29)</f>
        <v>1170.8156461785416</v>
      </c>
      <c r="O29" s="4">
        <f t="shared" ref="O29:O92" si="1">N29-B29</f>
        <v>-24.374353821458499</v>
      </c>
      <c r="P29" s="4">
        <f t="shared" ref="P29:P92" si="2">O29^2</f>
        <v>594.10912421364856</v>
      </c>
    </row>
    <row r="30" spans="1:16" x14ac:dyDescent="0.25">
      <c r="A30" s="9">
        <v>40875</v>
      </c>
      <c r="B30" s="4">
        <v>1192.55</v>
      </c>
      <c r="C30" s="4">
        <v>588.19000000000005</v>
      </c>
      <c r="D30" s="4">
        <v>39.799999999999997</v>
      </c>
      <c r="E30" s="4">
        <v>15.35</v>
      </c>
      <c r="F30" s="4">
        <v>29.66</v>
      </c>
      <c r="G30" s="4">
        <v>376.12</v>
      </c>
      <c r="H30" s="4">
        <v>34.28</v>
      </c>
      <c r="I30" s="4">
        <v>27.66</v>
      </c>
      <c r="J30" s="4">
        <v>194.15</v>
      </c>
      <c r="K30" s="4">
        <v>26.62</v>
      </c>
      <c r="L30" s="4">
        <v>8.58</v>
      </c>
      <c r="M30" s="4"/>
      <c r="N30" s="4">
        <f t="shared" si="0"/>
        <v>1183.8564910929351</v>
      </c>
      <c r="O30" s="4">
        <f t="shared" si="1"/>
        <v>-8.6935089070648246</v>
      </c>
      <c r="P30" s="4">
        <f t="shared" si="2"/>
        <v>75.577097117215445</v>
      </c>
    </row>
    <row r="31" spans="1:16" x14ac:dyDescent="0.25">
      <c r="A31" s="9">
        <v>40872</v>
      </c>
      <c r="B31" s="4">
        <v>1158.67</v>
      </c>
      <c r="C31" s="4">
        <v>563</v>
      </c>
      <c r="D31" s="4">
        <v>39.28</v>
      </c>
      <c r="E31" s="4">
        <v>15.1</v>
      </c>
      <c r="F31" s="4">
        <v>28.23</v>
      </c>
      <c r="G31" s="4">
        <v>363.57</v>
      </c>
      <c r="H31" s="4">
        <v>33.28</v>
      </c>
      <c r="I31" s="4">
        <v>26.31</v>
      </c>
      <c r="J31" s="4">
        <v>182.4</v>
      </c>
      <c r="K31" s="4">
        <v>25.83</v>
      </c>
      <c r="L31" s="4">
        <v>8.14</v>
      </c>
      <c r="M31" s="4"/>
      <c r="N31" s="4">
        <f t="shared" si="0"/>
        <v>1152.3299512029685</v>
      </c>
      <c r="O31" s="4">
        <f t="shared" si="1"/>
        <v>-6.3400487970316135</v>
      </c>
      <c r="P31" s="4">
        <f t="shared" si="2"/>
        <v>40.196218748742012</v>
      </c>
    </row>
    <row r="32" spans="1:16" x14ac:dyDescent="0.25">
      <c r="A32" s="9">
        <v>40870</v>
      </c>
      <c r="B32" s="4">
        <v>1161.79</v>
      </c>
      <c r="C32" s="4">
        <v>570.11</v>
      </c>
      <c r="D32" s="4">
        <v>39.64</v>
      </c>
      <c r="E32" s="4">
        <v>14.94</v>
      </c>
      <c r="F32" s="4">
        <v>28.55</v>
      </c>
      <c r="G32" s="4">
        <v>366.99</v>
      </c>
      <c r="H32" s="4">
        <v>33.46</v>
      </c>
      <c r="I32" s="4">
        <v>26.28</v>
      </c>
      <c r="J32" s="4">
        <v>188.99</v>
      </c>
      <c r="K32" s="4">
        <v>25.94</v>
      </c>
      <c r="L32" s="4">
        <v>8.0399999999999991</v>
      </c>
      <c r="M32" s="4"/>
      <c r="N32" s="4">
        <f t="shared" si="0"/>
        <v>1161.0015312667492</v>
      </c>
      <c r="O32" s="4">
        <f t="shared" si="1"/>
        <v>-0.7884687332507383</v>
      </c>
      <c r="P32" s="4">
        <f t="shared" si="2"/>
        <v>0.62168294331402385</v>
      </c>
    </row>
    <row r="33" spans="1:16" x14ac:dyDescent="0.25">
      <c r="A33" s="9">
        <v>40869</v>
      </c>
      <c r="B33" s="4">
        <v>1188.04</v>
      </c>
      <c r="C33" s="4">
        <v>580</v>
      </c>
      <c r="D33" s="4">
        <v>38.76</v>
      </c>
      <c r="E33" s="4">
        <v>14.97</v>
      </c>
      <c r="F33" s="4">
        <v>29.04</v>
      </c>
      <c r="G33" s="4">
        <v>376.51</v>
      </c>
      <c r="H33" s="4">
        <v>34.71</v>
      </c>
      <c r="I33" s="4">
        <v>27.07</v>
      </c>
      <c r="J33" s="4">
        <v>192.34</v>
      </c>
      <c r="K33" s="4">
        <v>26.33</v>
      </c>
      <c r="L33" s="4">
        <v>8.26</v>
      </c>
      <c r="M33" s="4"/>
      <c r="N33" s="4">
        <f t="shared" si="0"/>
        <v>1164.5105684389732</v>
      </c>
      <c r="O33" s="4">
        <f t="shared" si="1"/>
        <v>-23.52943156102674</v>
      </c>
      <c r="P33" s="4">
        <f t="shared" si="2"/>
        <v>553.63414958504131</v>
      </c>
    </row>
    <row r="34" spans="1:16" x14ac:dyDescent="0.25">
      <c r="A34" s="9">
        <v>40868</v>
      </c>
      <c r="B34" s="4">
        <v>1192.98</v>
      </c>
      <c r="C34" s="4">
        <v>580.94000000000005</v>
      </c>
      <c r="D34" s="4">
        <v>36.26</v>
      </c>
      <c r="E34" s="4">
        <v>14.99</v>
      </c>
      <c r="F34" s="4">
        <v>28.75</v>
      </c>
      <c r="G34" s="4">
        <v>369.01</v>
      </c>
      <c r="H34" s="4">
        <v>35.08</v>
      </c>
      <c r="I34" s="4">
        <v>27.33</v>
      </c>
      <c r="J34" s="4">
        <v>189.25</v>
      </c>
      <c r="K34" s="4">
        <v>26.63</v>
      </c>
      <c r="L34" s="4">
        <v>8.4</v>
      </c>
      <c r="M34" s="4"/>
      <c r="N34" s="4">
        <f t="shared" si="0"/>
        <v>1134.7149664472149</v>
      </c>
      <c r="O34" s="4">
        <f t="shared" si="1"/>
        <v>-58.265033552785098</v>
      </c>
      <c r="P34" s="4">
        <f t="shared" si="2"/>
        <v>3394.8141349071734</v>
      </c>
    </row>
    <row r="35" spans="1:16" x14ac:dyDescent="0.25">
      <c r="A35" s="9">
        <v>40865</v>
      </c>
      <c r="B35" s="4">
        <v>1215.6500000000001</v>
      </c>
      <c r="C35" s="4">
        <v>594.88</v>
      </c>
      <c r="D35" s="4">
        <v>39.880000000000003</v>
      </c>
      <c r="E35" s="4">
        <v>15.38</v>
      </c>
      <c r="F35" s="4">
        <v>29.81</v>
      </c>
      <c r="G35" s="4">
        <v>374.94</v>
      </c>
      <c r="H35" s="4">
        <v>35.520000000000003</v>
      </c>
      <c r="I35" s="4">
        <v>27.97</v>
      </c>
      <c r="J35" s="4">
        <v>197.14</v>
      </c>
      <c r="K35" s="4">
        <v>27.18</v>
      </c>
      <c r="L35" s="4">
        <v>8.23</v>
      </c>
      <c r="M35" s="4"/>
      <c r="N35" s="4">
        <f t="shared" si="0"/>
        <v>1193.1067777323651</v>
      </c>
      <c r="O35" s="4">
        <f t="shared" si="1"/>
        <v>-22.543222267634974</v>
      </c>
      <c r="P35" s="4">
        <f t="shared" si="2"/>
        <v>508.19687020799336</v>
      </c>
    </row>
    <row r="36" spans="1:16" x14ac:dyDescent="0.25">
      <c r="A36" s="9">
        <v>40864</v>
      </c>
      <c r="B36" s="4">
        <v>1216.1300000000001</v>
      </c>
      <c r="C36" s="4">
        <v>600.87</v>
      </c>
      <c r="D36" s="4">
        <v>39.61</v>
      </c>
      <c r="E36" s="4">
        <v>15.34</v>
      </c>
      <c r="F36" s="4">
        <v>29.65</v>
      </c>
      <c r="G36" s="4">
        <v>377.41</v>
      </c>
      <c r="H36" s="4">
        <v>36.26</v>
      </c>
      <c r="I36" s="4">
        <v>28.13</v>
      </c>
      <c r="J36" s="4">
        <v>204.52</v>
      </c>
      <c r="K36" s="4">
        <v>27.69</v>
      </c>
      <c r="L36" s="4">
        <v>8.18</v>
      </c>
      <c r="M36" s="4"/>
      <c r="N36" s="4">
        <f t="shared" si="0"/>
        <v>1197.1031491423737</v>
      </c>
      <c r="O36" s="4">
        <f t="shared" si="1"/>
        <v>-19.026850857626414</v>
      </c>
      <c r="P36" s="4">
        <f t="shared" si="2"/>
        <v>362.02105355835903</v>
      </c>
    </row>
    <row r="37" spans="1:16" x14ac:dyDescent="0.25">
      <c r="A37" s="9">
        <v>40863</v>
      </c>
      <c r="B37" s="4">
        <v>1236.9100000000001</v>
      </c>
      <c r="C37" s="4">
        <v>611.47</v>
      </c>
      <c r="D37" s="4">
        <v>40.18</v>
      </c>
      <c r="E37" s="4">
        <v>15.72</v>
      </c>
      <c r="F37" s="4">
        <v>30.54</v>
      </c>
      <c r="G37" s="4">
        <v>384.77</v>
      </c>
      <c r="H37" s="4">
        <v>36.75</v>
      </c>
      <c r="I37" s="4">
        <v>28.88</v>
      </c>
      <c r="J37" s="4">
        <v>211.99</v>
      </c>
      <c r="K37" s="4">
        <v>28.54</v>
      </c>
      <c r="L37" s="4">
        <v>8.39</v>
      </c>
      <c r="M37" s="4"/>
      <c r="N37" s="4">
        <f t="shared" si="0"/>
        <v>1220.6153784910769</v>
      </c>
      <c r="O37" s="4">
        <f t="shared" si="1"/>
        <v>-16.294621508923228</v>
      </c>
      <c r="P37" s="4">
        <f t="shared" si="2"/>
        <v>265.51469011906352</v>
      </c>
    </row>
    <row r="38" spans="1:16" x14ac:dyDescent="0.25">
      <c r="A38" s="9">
        <v>40862</v>
      </c>
      <c r="B38" s="4">
        <v>1257.81</v>
      </c>
      <c r="C38" s="4">
        <v>616.55999999999995</v>
      </c>
      <c r="D38" s="4">
        <v>40.67</v>
      </c>
      <c r="E38" s="4">
        <v>15.93</v>
      </c>
      <c r="F38" s="4">
        <v>31.45</v>
      </c>
      <c r="G38" s="4">
        <v>388.83</v>
      </c>
      <c r="H38" s="4">
        <v>37.29</v>
      </c>
      <c r="I38" s="4">
        <v>29.46</v>
      </c>
      <c r="J38" s="4">
        <v>217.83</v>
      </c>
      <c r="K38" s="4">
        <v>28.47</v>
      </c>
      <c r="L38" s="4">
        <v>8.7100000000000009</v>
      </c>
      <c r="M38" s="4"/>
      <c r="N38" s="4">
        <f t="shared" si="0"/>
        <v>1235.9730875246235</v>
      </c>
      <c r="O38" s="4">
        <f t="shared" si="1"/>
        <v>-21.836912475376494</v>
      </c>
      <c r="P38" s="4">
        <f t="shared" si="2"/>
        <v>476.85074645725354</v>
      </c>
    </row>
    <row r="39" spans="1:16" x14ac:dyDescent="0.25">
      <c r="A39" s="9">
        <v>40861</v>
      </c>
      <c r="B39" s="4">
        <v>1251.78</v>
      </c>
      <c r="C39" s="4">
        <v>613</v>
      </c>
      <c r="D39" s="4">
        <v>40.46</v>
      </c>
      <c r="E39" s="4">
        <v>16</v>
      </c>
      <c r="F39" s="4">
        <v>31.41</v>
      </c>
      <c r="G39" s="4">
        <v>379.26</v>
      </c>
      <c r="H39" s="4">
        <v>37.47</v>
      </c>
      <c r="I39" s="4">
        <v>29.13</v>
      </c>
      <c r="J39" s="4">
        <v>218.93</v>
      </c>
      <c r="K39" s="4">
        <v>28.24</v>
      </c>
      <c r="L39" s="4">
        <v>8.82</v>
      </c>
      <c r="M39" s="4"/>
      <c r="N39" s="4">
        <f t="shared" si="0"/>
        <v>1230.1626577571701</v>
      </c>
      <c r="O39" s="4">
        <f t="shared" si="1"/>
        <v>-21.617342242829864</v>
      </c>
      <c r="P39" s="4">
        <f t="shared" si="2"/>
        <v>467.30948564363649</v>
      </c>
    </row>
    <row r="40" spans="1:16" x14ac:dyDescent="0.25">
      <c r="A40" s="9">
        <v>40858</v>
      </c>
      <c r="B40" s="4">
        <v>1263.8499999999999</v>
      </c>
      <c r="C40" s="4">
        <v>608.35</v>
      </c>
      <c r="D40" s="4">
        <v>41.08</v>
      </c>
      <c r="E40" s="4">
        <v>16.27</v>
      </c>
      <c r="F40" s="4">
        <v>31.76</v>
      </c>
      <c r="G40" s="4">
        <v>384.62</v>
      </c>
      <c r="H40" s="4">
        <v>37.46</v>
      </c>
      <c r="I40" s="4">
        <v>29.93</v>
      </c>
      <c r="J40" s="4">
        <v>217.39</v>
      </c>
      <c r="K40" s="4">
        <v>28.43</v>
      </c>
      <c r="L40" s="4">
        <v>9.09</v>
      </c>
      <c r="M40" s="4"/>
      <c r="N40" s="4">
        <f t="shared" si="0"/>
        <v>1242.5516214966733</v>
      </c>
      <c r="O40" s="4">
        <f t="shared" si="1"/>
        <v>-21.298378503326603</v>
      </c>
      <c r="P40" s="4">
        <f t="shared" si="2"/>
        <v>453.62092687096475</v>
      </c>
    </row>
    <row r="41" spans="1:16" x14ac:dyDescent="0.25">
      <c r="A41" s="9">
        <v>40857</v>
      </c>
      <c r="B41" s="4">
        <v>1239.7</v>
      </c>
      <c r="C41" s="4">
        <v>595.08000000000004</v>
      </c>
      <c r="D41" s="4">
        <v>40.159999999999997</v>
      </c>
      <c r="E41" s="4">
        <v>15.95</v>
      </c>
      <c r="F41" s="4">
        <v>30.75</v>
      </c>
      <c r="G41" s="4">
        <v>385.22</v>
      </c>
      <c r="H41" s="4">
        <v>36.25</v>
      </c>
      <c r="I41" s="4">
        <v>28.94</v>
      </c>
      <c r="J41" s="4">
        <v>210.79</v>
      </c>
      <c r="K41" s="4">
        <v>28.03</v>
      </c>
      <c r="L41" s="4">
        <v>9.48</v>
      </c>
      <c r="M41" s="4"/>
      <c r="N41" s="4">
        <f t="shared" si="0"/>
        <v>1218.2599850735594</v>
      </c>
      <c r="O41" s="4">
        <f t="shared" si="1"/>
        <v>-21.440014926440654</v>
      </c>
      <c r="P41" s="4">
        <f t="shared" si="2"/>
        <v>459.67424004599803</v>
      </c>
    </row>
    <row r="42" spans="1:16" x14ac:dyDescent="0.25">
      <c r="A42" s="9">
        <v>40856</v>
      </c>
      <c r="B42" s="4">
        <v>1229.0999999999999</v>
      </c>
      <c r="C42" s="4">
        <v>600.95000000000005</v>
      </c>
      <c r="D42" s="4">
        <v>39.869999999999997</v>
      </c>
      <c r="E42" s="4">
        <v>15.92</v>
      </c>
      <c r="F42" s="4">
        <v>31.18</v>
      </c>
      <c r="G42" s="4">
        <v>395.28</v>
      </c>
      <c r="H42" s="4">
        <v>35.700000000000003</v>
      </c>
      <c r="I42" s="4">
        <v>29.01</v>
      </c>
      <c r="J42" s="4">
        <v>211.22</v>
      </c>
      <c r="K42" s="4">
        <v>28.08</v>
      </c>
      <c r="L42" s="4">
        <v>9.82</v>
      </c>
      <c r="M42" s="4"/>
      <c r="N42" s="4">
        <f t="shared" si="0"/>
        <v>1219.361654702855</v>
      </c>
      <c r="O42" s="4">
        <f t="shared" si="1"/>
        <v>-9.7383452971448605</v>
      </c>
      <c r="P42" s="4">
        <f t="shared" si="2"/>
        <v>94.835369126423416</v>
      </c>
    </row>
    <row r="43" spans="1:16" x14ac:dyDescent="0.25">
      <c r="A43" s="9">
        <v>40855</v>
      </c>
      <c r="B43" s="4">
        <v>1275.92</v>
      </c>
      <c r="C43" s="4">
        <v>612.34</v>
      </c>
      <c r="D43" s="4">
        <v>41.22</v>
      </c>
      <c r="E43" s="4">
        <v>15.97</v>
      </c>
      <c r="F43" s="4">
        <v>32.92</v>
      </c>
      <c r="G43" s="4">
        <v>406.23</v>
      </c>
      <c r="H43" s="4">
        <v>36.869999999999997</v>
      </c>
      <c r="I43" s="4">
        <v>30.43</v>
      </c>
      <c r="J43" s="4">
        <v>217.99</v>
      </c>
      <c r="K43" s="4">
        <v>30.42</v>
      </c>
      <c r="L43" s="4">
        <v>10.84</v>
      </c>
      <c r="M43" s="4"/>
      <c r="N43" s="4">
        <f t="shared" si="0"/>
        <v>1269.2070427720726</v>
      </c>
      <c r="O43" s="4">
        <f t="shared" si="1"/>
        <v>-6.712957227927518</v>
      </c>
      <c r="P43" s="4">
        <f t="shared" si="2"/>
        <v>45.06379474398431</v>
      </c>
    </row>
    <row r="44" spans="1:16" x14ac:dyDescent="0.25">
      <c r="A44" s="9">
        <v>40854</v>
      </c>
      <c r="B44" s="4">
        <v>1261.1199999999999</v>
      </c>
      <c r="C44" s="4">
        <v>608.33000000000004</v>
      </c>
      <c r="D44" s="4">
        <v>41.08</v>
      </c>
      <c r="E44" s="4">
        <v>15.69</v>
      </c>
      <c r="F44" s="4">
        <v>32.47</v>
      </c>
      <c r="G44" s="4">
        <v>399.73</v>
      </c>
      <c r="H44" s="4">
        <v>36.299999999999997</v>
      </c>
      <c r="I44" s="4">
        <v>29.55</v>
      </c>
      <c r="J44" s="4">
        <v>217</v>
      </c>
      <c r="K44" s="4">
        <v>29.92</v>
      </c>
      <c r="L44" s="4">
        <v>10.63</v>
      </c>
      <c r="M44" s="4"/>
      <c r="N44" s="4">
        <f t="shared" si="0"/>
        <v>1256.4720131809136</v>
      </c>
      <c r="O44" s="4">
        <f t="shared" si="1"/>
        <v>-4.6479868190863272</v>
      </c>
      <c r="P44" s="4">
        <f t="shared" si="2"/>
        <v>21.603781470400232</v>
      </c>
    </row>
    <row r="45" spans="1:16" x14ac:dyDescent="0.25">
      <c r="A45" s="9">
        <v>40851</v>
      </c>
      <c r="B45" s="4">
        <v>1253.23</v>
      </c>
      <c r="C45" s="4">
        <v>596.14</v>
      </c>
      <c r="D45" s="4">
        <v>40.72</v>
      </c>
      <c r="E45" s="4">
        <v>15.24</v>
      </c>
      <c r="F45" s="4">
        <v>32.71</v>
      </c>
      <c r="G45" s="4">
        <v>400.24</v>
      </c>
      <c r="H45" s="4">
        <v>35.97</v>
      </c>
      <c r="I45" s="4">
        <v>29.82</v>
      </c>
      <c r="J45" s="4">
        <v>216.48</v>
      </c>
      <c r="K45" s="4">
        <v>29.79</v>
      </c>
      <c r="L45" s="4">
        <v>10.57</v>
      </c>
      <c r="M45" s="4"/>
      <c r="N45" s="4">
        <f t="shared" si="0"/>
        <v>1246.9436196013169</v>
      </c>
      <c r="O45" s="4">
        <f t="shared" si="1"/>
        <v>-6.2863803986831499</v>
      </c>
      <c r="P45" s="4">
        <f t="shared" si="2"/>
        <v>39.51857851694772</v>
      </c>
    </row>
    <row r="46" spans="1:16" x14ac:dyDescent="0.25">
      <c r="A46" s="9">
        <v>40850</v>
      </c>
      <c r="B46" s="4">
        <v>1261.1500000000001</v>
      </c>
      <c r="C46" s="4">
        <v>597.5</v>
      </c>
      <c r="D46" s="4">
        <v>40.93</v>
      </c>
      <c r="E46" s="4">
        <v>15.48</v>
      </c>
      <c r="F46" s="4">
        <v>33.049999999999997</v>
      </c>
      <c r="G46" s="4">
        <v>403.07</v>
      </c>
      <c r="H46" s="4">
        <v>35.85</v>
      </c>
      <c r="I46" s="4">
        <v>29.2</v>
      </c>
      <c r="J46" s="4">
        <v>218.29</v>
      </c>
      <c r="K46" s="4">
        <v>30.16</v>
      </c>
      <c r="L46" s="4">
        <v>10.65</v>
      </c>
      <c r="M46" s="4"/>
      <c r="N46" s="4">
        <f t="shared" si="0"/>
        <v>1254.1784815034534</v>
      </c>
      <c r="O46" s="4">
        <f t="shared" si="1"/>
        <v>-6.9715184965466506</v>
      </c>
      <c r="P46" s="4">
        <f t="shared" si="2"/>
        <v>48.602070147692068</v>
      </c>
    </row>
    <row r="47" spans="1:16" x14ac:dyDescent="0.25">
      <c r="A47" s="9">
        <v>40849</v>
      </c>
      <c r="B47" s="4">
        <v>1237.9000000000001</v>
      </c>
      <c r="C47" s="4">
        <v>584.82000000000005</v>
      </c>
      <c r="D47" s="4">
        <v>41.03</v>
      </c>
      <c r="E47" s="4">
        <v>15.1</v>
      </c>
      <c r="F47" s="4">
        <v>31.78</v>
      </c>
      <c r="G47" s="4">
        <v>397.41</v>
      </c>
      <c r="H47" s="4">
        <v>34.89</v>
      </c>
      <c r="I47" s="4">
        <v>27.81</v>
      </c>
      <c r="J47" s="4">
        <v>215.62</v>
      </c>
      <c r="K47" s="4">
        <v>29.35</v>
      </c>
      <c r="L47" s="4">
        <v>10.33</v>
      </c>
      <c r="M47" s="4"/>
      <c r="N47" s="4">
        <f t="shared" si="0"/>
        <v>1235.9358462353362</v>
      </c>
      <c r="O47" s="4">
        <f t="shared" si="1"/>
        <v>-1.9641537646639335</v>
      </c>
      <c r="P47" s="4">
        <f t="shared" si="2"/>
        <v>3.8579000112435029</v>
      </c>
    </row>
    <row r="48" spans="1:16" x14ac:dyDescent="0.25">
      <c r="A48" s="9">
        <v>40848</v>
      </c>
      <c r="B48" s="4">
        <v>1218.28</v>
      </c>
      <c r="C48" s="4">
        <v>578.65</v>
      </c>
      <c r="D48" s="4">
        <v>41.05</v>
      </c>
      <c r="E48" s="4">
        <v>14.93</v>
      </c>
      <c r="F48" s="4">
        <v>30.89</v>
      </c>
      <c r="G48" s="4">
        <v>396.51</v>
      </c>
      <c r="H48" s="4">
        <v>34.340000000000003</v>
      </c>
      <c r="I48" s="4">
        <v>26.64</v>
      </c>
      <c r="J48" s="4">
        <v>212.1</v>
      </c>
      <c r="K48" s="4">
        <v>28.59</v>
      </c>
      <c r="L48" s="4">
        <v>9.98</v>
      </c>
      <c r="M48" s="4"/>
      <c r="N48" s="4">
        <f t="shared" si="0"/>
        <v>1222.7785195915912</v>
      </c>
      <c r="O48" s="4">
        <f t="shared" si="1"/>
        <v>4.4985195915912755</v>
      </c>
      <c r="P48" s="4">
        <f t="shared" si="2"/>
        <v>20.236678515930535</v>
      </c>
    </row>
    <row r="49" spans="1:16" x14ac:dyDescent="0.25">
      <c r="A49" s="9">
        <v>40847</v>
      </c>
      <c r="B49" s="4">
        <v>1253.3</v>
      </c>
      <c r="C49" s="4">
        <v>592.64</v>
      </c>
      <c r="D49" s="4">
        <v>41.66</v>
      </c>
      <c r="E49" s="4">
        <v>15.64</v>
      </c>
      <c r="F49" s="4">
        <v>31.83</v>
      </c>
      <c r="G49" s="4">
        <v>404.78</v>
      </c>
      <c r="H49" s="4">
        <v>34.76</v>
      </c>
      <c r="I49" s="4">
        <v>26.94</v>
      </c>
      <c r="J49" s="4">
        <v>213.51</v>
      </c>
      <c r="K49" s="4">
        <v>29.41</v>
      </c>
      <c r="L49" s="4">
        <v>10.85</v>
      </c>
      <c r="M49" s="4"/>
      <c r="N49" s="4">
        <f t="shared" si="0"/>
        <v>1250.2728673690472</v>
      </c>
      <c r="O49" s="4">
        <f t="shared" si="1"/>
        <v>-3.0271326309527922</v>
      </c>
      <c r="P49" s="4">
        <f t="shared" si="2"/>
        <v>9.1635319653791729</v>
      </c>
    </row>
    <row r="50" spans="1:16" x14ac:dyDescent="0.25">
      <c r="A50" s="9">
        <v>40844</v>
      </c>
      <c r="B50" s="4">
        <v>1285.0899999999999</v>
      </c>
      <c r="C50" s="4">
        <v>600.14</v>
      </c>
      <c r="D50" s="4">
        <v>42.79</v>
      </c>
      <c r="E50" s="4">
        <v>16.559999999999999</v>
      </c>
      <c r="F50" s="4">
        <v>33.25</v>
      </c>
      <c r="G50" s="4">
        <v>404.95</v>
      </c>
      <c r="H50" s="4">
        <v>35.21</v>
      </c>
      <c r="I50" s="4">
        <v>28.29</v>
      </c>
      <c r="J50" s="4">
        <v>217.32</v>
      </c>
      <c r="K50" s="4">
        <v>29.02</v>
      </c>
      <c r="L50" s="4">
        <v>11.63</v>
      </c>
      <c r="M50" s="4"/>
      <c r="N50" s="4">
        <f t="shared" si="0"/>
        <v>1276.9333711272782</v>
      </c>
      <c r="O50" s="4">
        <f t="shared" si="1"/>
        <v>-8.1566288727217398</v>
      </c>
      <c r="P50" s="4">
        <f t="shared" si="2"/>
        <v>66.53059456731792</v>
      </c>
    </row>
    <row r="51" spans="1:16" x14ac:dyDescent="0.25">
      <c r="A51" s="9">
        <v>40843</v>
      </c>
      <c r="B51" s="4">
        <v>1284.5899999999999</v>
      </c>
      <c r="C51" s="4">
        <v>598.66999999999996</v>
      </c>
      <c r="D51" s="4">
        <v>42.11</v>
      </c>
      <c r="E51" s="4">
        <v>16.63</v>
      </c>
      <c r="F51" s="4">
        <v>32.29</v>
      </c>
      <c r="G51" s="4">
        <v>404.69</v>
      </c>
      <c r="H51" s="4">
        <v>33.880000000000003</v>
      </c>
      <c r="I51" s="4">
        <v>27.45</v>
      </c>
      <c r="J51" s="4">
        <v>206.78</v>
      </c>
      <c r="K51" s="4">
        <v>28.34</v>
      </c>
      <c r="L51" s="4">
        <v>11.41</v>
      </c>
      <c r="M51" s="4"/>
      <c r="N51" s="4">
        <f t="shared" si="0"/>
        <v>1254.4864524061009</v>
      </c>
      <c r="O51" s="4">
        <f t="shared" si="1"/>
        <v>-30.103547593899066</v>
      </c>
      <c r="P51" s="4">
        <f t="shared" si="2"/>
        <v>906.22357773814622</v>
      </c>
    </row>
    <row r="52" spans="1:16" x14ac:dyDescent="0.25">
      <c r="A52" s="9">
        <v>40842</v>
      </c>
      <c r="B52" s="4">
        <v>1242</v>
      </c>
      <c r="C52" s="4">
        <v>586.30999999999995</v>
      </c>
      <c r="D52" s="4">
        <v>41.49</v>
      </c>
      <c r="E52" s="4">
        <v>16.3</v>
      </c>
      <c r="F52" s="4">
        <v>31.08</v>
      </c>
      <c r="G52" s="4">
        <v>400.6</v>
      </c>
      <c r="H52" s="4">
        <v>38.619999999999997</v>
      </c>
      <c r="I52" s="4">
        <v>23.78</v>
      </c>
      <c r="J52" s="4">
        <v>198.4</v>
      </c>
      <c r="K52" s="4">
        <v>27.81</v>
      </c>
      <c r="L52" s="4">
        <v>10.65</v>
      </c>
      <c r="M52" s="4"/>
      <c r="N52" s="4">
        <f t="shared" si="0"/>
        <v>1246.760881219408</v>
      </c>
      <c r="O52" s="4">
        <f t="shared" si="1"/>
        <v>4.7608812194080201</v>
      </c>
      <c r="P52" s="4">
        <f t="shared" si="2"/>
        <v>22.665989985311995</v>
      </c>
    </row>
    <row r="53" spans="1:16" x14ac:dyDescent="0.25">
      <c r="A53" s="9">
        <v>40841</v>
      </c>
      <c r="B53" s="4">
        <v>1229.05</v>
      </c>
      <c r="C53" s="4">
        <v>583.16</v>
      </c>
      <c r="D53" s="4">
        <v>41.06</v>
      </c>
      <c r="E53" s="4">
        <v>16.239999999999998</v>
      </c>
      <c r="F53" s="4">
        <v>31.67</v>
      </c>
      <c r="G53" s="4">
        <v>397.77</v>
      </c>
      <c r="H53" s="4">
        <v>39.44</v>
      </c>
      <c r="I53" s="4">
        <v>23.3</v>
      </c>
      <c r="J53" s="4">
        <v>227.15</v>
      </c>
      <c r="K53" s="4">
        <v>27.85</v>
      </c>
      <c r="L53" s="4">
        <v>10.29</v>
      </c>
      <c r="M53" s="4"/>
      <c r="N53" s="4">
        <f t="shared" si="0"/>
        <v>1246.3217645747106</v>
      </c>
      <c r="O53" s="4">
        <f t="shared" si="1"/>
        <v>17.271764574710687</v>
      </c>
      <c r="P53" s="4">
        <f t="shared" si="2"/>
        <v>298.31385152423104</v>
      </c>
    </row>
    <row r="54" spans="1:16" x14ac:dyDescent="0.25">
      <c r="A54" s="9">
        <v>40840</v>
      </c>
      <c r="B54" s="4">
        <v>1254.19</v>
      </c>
      <c r="C54" s="4">
        <v>596.41999999999996</v>
      </c>
      <c r="D54" s="4">
        <v>41.99</v>
      </c>
      <c r="E54" s="4">
        <v>16.71</v>
      </c>
      <c r="F54" s="4">
        <v>32.369999999999997</v>
      </c>
      <c r="G54" s="4">
        <v>405.77</v>
      </c>
      <c r="H54" s="4">
        <v>39.86</v>
      </c>
      <c r="I54" s="4">
        <v>24.66</v>
      </c>
      <c r="J54" s="4">
        <v>237.61</v>
      </c>
      <c r="K54" s="4">
        <v>28.2</v>
      </c>
      <c r="L54" s="4">
        <v>10.58</v>
      </c>
      <c r="M54" s="4"/>
      <c r="N54" s="4">
        <f t="shared" si="0"/>
        <v>1272.5683477466328</v>
      </c>
      <c r="O54" s="4">
        <f t="shared" si="1"/>
        <v>18.378347746632699</v>
      </c>
      <c r="P54" s="4">
        <f t="shared" si="2"/>
        <v>337.76366589615918</v>
      </c>
    </row>
    <row r="55" spans="1:16" x14ac:dyDescent="0.25">
      <c r="A55" s="9">
        <v>40837</v>
      </c>
      <c r="B55" s="4">
        <v>1238.25</v>
      </c>
      <c r="C55" s="4">
        <v>590.49</v>
      </c>
      <c r="D55" s="4">
        <v>41.47</v>
      </c>
      <c r="E55" s="4">
        <v>16.12</v>
      </c>
      <c r="F55" s="4">
        <v>32.119999999999997</v>
      </c>
      <c r="G55" s="4">
        <v>392.87</v>
      </c>
      <c r="H55" s="4">
        <v>38.549999999999997</v>
      </c>
      <c r="I55" s="4">
        <v>23.85</v>
      </c>
      <c r="J55" s="4">
        <v>234.78</v>
      </c>
      <c r="K55" s="4">
        <v>27.3</v>
      </c>
      <c r="L55" s="4">
        <v>10.01</v>
      </c>
      <c r="M55" s="4"/>
      <c r="N55" s="4">
        <f t="shared" si="0"/>
        <v>1246.3259831952341</v>
      </c>
      <c r="O55" s="4">
        <f t="shared" si="1"/>
        <v>8.0759831952341301</v>
      </c>
      <c r="P55" s="4">
        <f t="shared" si="2"/>
        <v>65.221504569704067</v>
      </c>
    </row>
    <row r="56" spans="1:16" x14ac:dyDescent="0.25">
      <c r="A56" s="9">
        <v>40836</v>
      </c>
      <c r="B56" s="4">
        <v>1215.3900000000001</v>
      </c>
      <c r="C56" s="4">
        <v>583.66999999999996</v>
      </c>
      <c r="D56" s="4">
        <v>41.01</v>
      </c>
      <c r="E56" s="4">
        <v>16.18</v>
      </c>
      <c r="F56" s="4">
        <v>32.15</v>
      </c>
      <c r="G56" s="4">
        <v>395.31</v>
      </c>
      <c r="H56" s="4">
        <v>37.72</v>
      </c>
      <c r="I56" s="4">
        <v>23.48</v>
      </c>
      <c r="J56" s="4">
        <v>233.61</v>
      </c>
      <c r="K56" s="4">
        <v>26.08</v>
      </c>
      <c r="L56" s="4">
        <v>9.58</v>
      </c>
      <c r="M56" s="4"/>
      <c r="N56" s="4">
        <f t="shared" si="0"/>
        <v>1228.5026471641334</v>
      </c>
      <c r="O56" s="4">
        <f t="shared" si="1"/>
        <v>13.11264716413325</v>
      </c>
      <c r="P56" s="4">
        <f t="shared" si="2"/>
        <v>171.94151565105176</v>
      </c>
    </row>
    <row r="57" spans="1:16" x14ac:dyDescent="0.25">
      <c r="A57" s="9">
        <v>40835</v>
      </c>
      <c r="B57" s="4">
        <v>1209.8800000000001</v>
      </c>
      <c r="C57" s="4">
        <v>580.70000000000005</v>
      </c>
      <c r="D57" s="4">
        <v>40.799999999999997</v>
      </c>
      <c r="E57" s="4">
        <v>15.94</v>
      </c>
      <c r="F57" s="4">
        <v>33.18</v>
      </c>
      <c r="G57" s="4">
        <v>398.62</v>
      </c>
      <c r="H57" s="4">
        <v>37.659999999999997</v>
      </c>
      <c r="I57" s="4">
        <v>22.96</v>
      </c>
      <c r="J57" s="4">
        <v>231.53</v>
      </c>
      <c r="K57" s="4">
        <v>26.02</v>
      </c>
      <c r="L57" s="4">
        <v>9.4</v>
      </c>
      <c r="M57" s="4"/>
      <c r="N57" s="4">
        <f t="shared" si="0"/>
        <v>1226.8614684153058</v>
      </c>
      <c r="O57" s="4">
        <f t="shared" si="1"/>
        <v>16.981468415305699</v>
      </c>
      <c r="P57" s="4">
        <f t="shared" si="2"/>
        <v>288.37026954002505</v>
      </c>
    </row>
    <row r="58" spans="1:16" x14ac:dyDescent="0.25">
      <c r="A58" s="9">
        <v>40834</v>
      </c>
      <c r="B58" s="4">
        <v>1225.3800000000001</v>
      </c>
      <c r="C58" s="4">
        <v>590.51</v>
      </c>
      <c r="D58" s="4">
        <v>40.76</v>
      </c>
      <c r="E58" s="4">
        <v>15.47</v>
      </c>
      <c r="F58" s="4">
        <v>33.869999999999997</v>
      </c>
      <c r="G58" s="4">
        <v>422.24</v>
      </c>
      <c r="H58" s="4">
        <v>38.64</v>
      </c>
      <c r="I58" s="4">
        <v>23.83</v>
      </c>
      <c r="J58" s="4">
        <v>243.88</v>
      </c>
      <c r="K58" s="4">
        <v>26.76</v>
      </c>
      <c r="L58" s="4">
        <v>9.65</v>
      </c>
      <c r="M58" s="4"/>
      <c r="N58" s="4">
        <f t="shared" si="0"/>
        <v>1245.1515270933951</v>
      </c>
      <c r="O58" s="4">
        <f t="shared" si="1"/>
        <v>19.77152709339498</v>
      </c>
      <c r="P58" s="4">
        <f t="shared" si="2"/>
        <v>390.91328360485176</v>
      </c>
    </row>
    <row r="59" spans="1:16" x14ac:dyDescent="0.25">
      <c r="A59" s="9">
        <v>40833</v>
      </c>
      <c r="B59" s="4">
        <v>1200.8599999999999</v>
      </c>
      <c r="C59" s="4">
        <v>582.41</v>
      </c>
      <c r="D59" s="4">
        <v>39.86</v>
      </c>
      <c r="E59" s="4">
        <v>15.7</v>
      </c>
      <c r="F59" s="4">
        <v>33.22</v>
      </c>
      <c r="G59" s="4">
        <v>419.99</v>
      </c>
      <c r="H59" s="4">
        <v>38.47</v>
      </c>
      <c r="I59" s="4">
        <v>24.2</v>
      </c>
      <c r="J59" s="4">
        <v>242.33</v>
      </c>
      <c r="K59" s="4">
        <v>26.24</v>
      </c>
      <c r="L59" s="4">
        <v>9.31</v>
      </c>
      <c r="M59" s="4"/>
      <c r="N59" s="4">
        <f t="shared" si="0"/>
        <v>1225.9005572768299</v>
      </c>
      <c r="O59" s="4">
        <f t="shared" si="1"/>
        <v>25.040557276829986</v>
      </c>
      <c r="P59" s="4">
        <f t="shared" si="2"/>
        <v>627.0295087342032</v>
      </c>
    </row>
    <row r="60" spans="1:16" x14ac:dyDescent="0.25">
      <c r="A60" s="9">
        <v>40830</v>
      </c>
      <c r="B60" s="4">
        <v>1224.58</v>
      </c>
      <c r="C60" s="4">
        <v>591.67999999999995</v>
      </c>
      <c r="D60" s="4">
        <v>40.43</v>
      </c>
      <c r="E60" s="4">
        <v>15.91</v>
      </c>
      <c r="F60" s="4">
        <v>33.69</v>
      </c>
      <c r="G60" s="4">
        <v>422</v>
      </c>
      <c r="H60" s="4">
        <v>39</v>
      </c>
      <c r="I60" s="4">
        <v>24.46</v>
      </c>
      <c r="J60" s="4">
        <v>246.71</v>
      </c>
      <c r="K60" s="4">
        <v>26.81</v>
      </c>
      <c r="L60" s="4">
        <v>9.8000000000000007</v>
      </c>
      <c r="M60" s="4"/>
      <c r="N60" s="4">
        <f t="shared" si="0"/>
        <v>1245.0110755495307</v>
      </c>
      <c r="O60" s="4">
        <f t="shared" si="1"/>
        <v>20.43107554953076</v>
      </c>
      <c r="P60" s="4">
        <f t="shared" si="2"/>
        <v>417.42884811063368</v>
      </c>
    </row>
    <row r="61" spans="1:16" x14ac:dyDescent="0.25">
      <c r="A61" s="9">
        <v>40829</v>
      </c>
      <c r="B61" s="4">
        <v>1203.6600000000001</v>
      </c>
      <c r="C61" s="4">
        <v>558.99</v>
      </c>
      <c r="D61" s="4">
        <v>40.64</v>
      </c>
      <c r="E61" s="4">
        <v>15.93</v>
      </c>
      <c r="F61" s="4">
        <v>32.74</v>
      </c>
      <c r="G61" s="4">
        <v>408.43</v>
      </c>
      <c r="H61" s="4">
        <v>38.69</v>
      </c>
      <c r="I61" s="4">
        <v>24.49</v>
      </c>
      <c r="J61" s="4">
        <v>236.15</v>
      </c>
      <c r="K61" s="4">
        <v>25.8</v>
      </c>
      <c r="L61" s="4">
        <v>9.7100000000000009</v>
      </c>
      <c r="M61" s="4"/>
      <c r="N61" s="4">
        <f t="shared" si="0"/>
        <v>1226.6319851536462</v>
      </c>
      <c r="O61" s="4">
        <f t="shared" si="1"/>
        <v>22.971985153646074</v>
      </c>
      <c r="P61" s="4">
        <f t="shared" si="2"/>
        <v>527.71210189933561</v>
      </c>
    </row>
    <row r="62" spans="1:16" x14ac:dyDescent="0.25">
      <c r="A62" s="9">
        <v>40828</v>
      </c>
      <c r="B62" s="4">
        <v>1207.25</v>
      </c>
      <c r="C62" s="4">
        <v>548.5</v>
      </c>
      <c r="D62" s="4">
        <v>40.29</v>
      </c>
      <c r="E62" s="4">
        <v>15.77</v>
      </c>
      <c r="F62" s="4">
        <v>32.75</v>
      </c>
      <c r="G62" s="4">
        <v>402.19</v>
      </c>
      <c r="H62" s="4">
        <v>36.61</v>
      </c>
      <c r="I62" s="4">
        <v>23.37</v>
      </c>
      <c r="J62" s="4">
        <v>236.81</v>
      </c>
      <c r="K62" s="4">
        <v>25.88</v>
      </c>
      <c r="L62" s="4">
        <v>9.82</v>
      </c>
      <c r="M62" s="4"/>
      <c r="N62" s="4">
        <f t="shared" si="0"/>
        <v>1211.0530804938217</v>
      </c>
      <c r="O62" s="4">
        <f t="shared" si="1"/>
        <v>3.8030804938216534</v>
      </c>
      <c r="P62" s="4">
        <f t="shared" si="2"/>
        <v>14.463421242486751</v>
      </c>
    </row>
    <row r="63" spans="1:16" x14ac:dyDescent="0.25">
      <c r="A63" s="9">
        <v>40827</v>
      </c>
      <c r="B63" s="4">
        <v>1195.54</v>
      </c>
      <c r="C63" s="4">
        <v>543.17999999999995</v>
      </c>
      <c r="D63" s="4">
        <v>39.700000000000003</v>
      </c>
      <c r="E63" s="4">
        <v>15.86</v>
      </c>
      <c r="F63" s="4">
        <v>32.83</v>
      </c>
      <c r="G63" s="4">
        <v>400.29</v>
      </c>
      <c r="H63" s="4">
        <v>36</v>
      </c>
      <c r="I63" s="4">
        <v>23.35</v>
      </c>
      <c r="J63" s="4">
        <v>235.48</v>
      </c>
      <c r="K63" s="4">
        <v>25.84</v>
      </c>
      <c r="L63" s="4">
        <v>9.26</v>
      </c>
      <c r="M63" s="4"/>
      <c r="N63" s="4">
        <f t="shared" si="0"/>
        <v>1198.0931425012559</v>
      </c>
      <c r="O63" s="4">
        <f t="shared" si="1"/>
        <v>2.5531425012559339</v>
      </c>
      <c r="P63" s="4">
        <f t="shared" si="2"/>
        <v>6.5185366317194067</v>
      </c>
    </row>
    <row r="64" spans="1:16" x14ac:dyDescent="0.25">
      <c r="A64" s="9">
        <v>40826</v>
      </c>
      <c r="B64" s="4">
        <v>1194.8900000000001</v>
      </c>
      <c r="C64" s="4">
        <v>537.16999999999996</v>
      </c>
      <c r="D64" s="4">
        <v>40.65</v>
      </c>
      <c r="E64" s="4">
        <v>15.84</v>
      </c>
      <c r="F64" s="4">
        <v>32.299999999999997</v>
      </c>
      <c r="G64" s="4">
        <v>388.81</v>
      </c>
      <c r="H64" s="4">
        <v>36.53</v>
      </c>
      <c r="I64" s="4">
        <v>23.46</v>
      </c>
      <c r="J64" s="4">
        <v>231.32</v>
      </c>
      <c r="K64" s="4">
        <v>25.76</v>
      </c>
      <c r="L64" s="4">
        <v>9.3699999999999992</v>
      </c>
      <c r="M64" s="4"/>
      <c r="N64" s="4">
        <f t="shared" si="0"/>
        <v>1205.4426465779682</v>
      </c>
      <c r="O64" s="4">
        <f t="shared" si="1"/>
        <v>10.552646577968062</v>
      </c>
      <c r="P64" s="4">
        <f t="shared" si="2"/>
        <v>111.35834979950106</v>
      </c>
    </row>
    <row r="65" spans="1:16" x14ac:dyDescent="0.25">
      <c r="A65" s="9">
        <v>40823</v>
      </c>
      <c r="B65" s="4">
        <v>1155.46</v>
      </c>
      <c r="C65" s="4">
        <v>515.12</v>
      </c>
      <c r="D65" s="4">
        <v>39.31</v>
      </c>
      <c r="E65" s="4">
        <v>15.47</v>
      </c>
      <c r="F65" s="4">
        <v>31.07</v>
      </c>
      <c r="G65" s="4">
        <v>369.8</v>
      </c>
      <c r="H65" s="4">
        <v>36.979999999999997</v>
      </c>
      <c r="I65" s="4">
        <v>23.02</v>
      </c>
      <c r="J65" s="4">
        <v>224.74</v>
      </c>
      <c r="K65" s="4">
        <v>25.28</v>
      </c>
      <c r="L65" s="4">
        <v>8.7200000000000006</v>
      </c>
      <c r="M65" s="4"/>
      <c r="N65" s="4">
        <f t="shared" si="0"/>
        <v>1170.2368518997273</v>
      </c>
      <c r="O65" s="4">
        <f t="shared" si="1"/>
        <v>14.776851899727262</v>
      </c>
      <c r="P65" s="4">
        <f t="shared" si="2"/>
        <v>218.35535206647319</v>
      </c>
    </row>
    <row r="66" spans="1:16" x14ac:dyDescent="0.25">
      <c r="A66" s="9">
        <v>40822</v>
      </c>
      <c r="B66" s="4">
        <v>1164.97</v>
      </c>
      <c r="C66" s="4">
        <v>514.71</v>
      </c>
      <c r="D66" s="4">
        <v>39.65</v>
      </c>
      <c r="E66" s="4">
        <v>15.65</v>
      </c>
      <c r="F66" s="4">
        <v>31.44</v>
      </c>
      <c r="G66" s="4">
        <v>377.37</v>
      </c>
      <c r="H66" s="4">
        <v>40.840000000000003</v>
      </c>
      <c r="I66" s="4">
        <v>22.88</v>
      </c>
      <c r="J66" s="4">
        <v>221.51</v>
      </c>
      <c r="K66" s="4">
        <v>25.33</v>
      </c>
      <c r="L66" s="4">
        <v>8.86</v>
      </c>
      <c r="M66" s="4"/>
      <c r="N66" s="4">
        <f t="shared" si="0"/>
        <v>1192.3057673565224</v>
      </c>
      <c r="O66" s="4">
        <f t="shared" si="1"/>
        <v>27.33576735652241</v>
      </c>
      <c r="P66" s="4">
        <f t="shared" si="2"/>
        <v>747.24417696991623</v>
      </c>
    </row>
    <row r="67" spans="1:16" x14ac:dyDescent="0.25">
      <c r="A67" s="9">
        <v>40821</v>
      </c>
      <c r="B67" s="4">
        <v>1144.03</v>
      </c>
      <c r="C67" s="4">
        <v>504.7</v>
      </c>
      <c r="D67" s="4">
        <v>39.15</v>
      </c>
      <c r="E67" s="4">
        <v>15.92</v>
      </c>
      <c r="F67" s="4">
        <v>30.53</v>
      </c>
      <c r="G67" s="4">
        <v>378.25</v>
      </c>
      <c r="H67" s="4">
        <v>40.01</v>
      </c>
      <c r="I67" s="4">
        <v>22.35</v>
      </c>
      <c r="J67" s="4">
        <v>219.5</v>
      </c>
      <c r="K67" s="4">
        <v>24.68</v>
      </c>
      <c r="L67" s="4">
        <v>8.48</v>
      </c>
      <c r="M67" s="4"/>
      <c r="N67" s="4">
        <f t="shared" si="0"/>
        <v>1173.8898583206926</v>
      </c>
      <c r="O67" s="4">
        <f t="shared" si="1"/>
        <v>29.859858320692638</v>
      </c>
      <c r="P67" s="4">
        <f t="shared" si="2"/>
        <v>891.61113893183733</v>
      </c>
    </row>
    <row r="68" spans="1:16" x14ac:dyDescent="0.25">
      <c r="A68" s="9">
        <v>40820</v>
      </c>
      <c r="B68" s="4">
        <v>1123.95</v>
      </c>
      <c r="C68" s="4">
        <v>501.9</v>
      </c>
      <c r="D68" s="4">
        <v>37.880000000000003</v>
      </c>
      <c r="E68" s="4">
        <v>14.46</v>
      </c>
      <c r="F68" s="4">
        <v>29.35</v>
      </c>
      <c r="G68" s="4">
        <v>372.5</v>
      </c>
      <c r="H68" s="4">
        <v>38.57</v>
      </c>
      <c r="I68" s="4">
        <v>20.56</v>
      </c>
      <c r="J68" s="4">
        <v>212.5</v>
      </c>
      <c r="K68" s="4">
        <v>24.04</v>
      </c>
      <c r="L68" s="4">
        <v>8.42</v>
      </c>
      <c r="M68" s="4"/>
      <c r="N68" s="4">
        <f t="shared" si="0"/>
        <v>1136.9634065991797</v>
      </c>
      <c r="O68" s="4">
        <f t="shared" si="1"/>
        <v>13.013406599179689</v>
      </c>
      <c r="P68" s="4">
        <f t="shared" si="2"/>
        <v>169.34875131557348</v>
      </c>
    </row>
    <row r="69" spans="1:16" x14ac:dyDescent="0.25">
      <c r="A69" s="9">
        <v>40819</v>
      </c>
      <c r="B69" s="4">
        <v>1099.23</v>
      </c>
      <c r="C69" s="4">
        <v>495.52</v>
      </c>
      <c r="D69" s="4">
        <v>37.81</v>
      </c>
      <c r="E69" s="4">
        <v>13.53</v>
      </c>
      <c r="F69" s="4">
        <v>28.11</v>
      </c>
      <c r="G69" s="4">
        <v>374.6</v>
      </c>
      <c r="H69" s="4">
        <v>37.71</v>
      </c>
      <c r="I69" s="4">
        <v>18.649999999999999</v>
      </c>
      <c r="J69" s="4">
        <v>211.98</v>
      </c>
      <c r="K69" s="4">
        <v>23.26</v>
      </c>
      <c r="L69" s="4">
        <v>8.36</v>
      </c>
      <c r="M69" s="4"/>
      <c r="N69" s="4">
        <f t="shared" si="0"/>
        <v>1119.5326659869515</v>
      </c>
      <c r="O69" s="4">
        <f t="shared" si="1"/>
        <v>20.302665986951524</v>
      </c>
      <c r="P69" s="4">
        <f t="shared" si="2"/>
        <v>412.19824617771832</v>
      </c>
    </row>
    <row r="70" spans="1:16" x14ac:dyDescent="0.25">
      <c r="A70" s="9">
        <v>40816</v>
      </c>
      <c r="B70" s="4">
        <v>1131.42</v>
      </c>
      <c r="C70" s="4">
        <v>515.04</v>
      </c>
      <c r="D70" s="4">
        <v>38.799999999999997</v>
      </c>
      <c r="E70" s="4">
        <v>13.17</v>
      </c>
      <c r="F70" s="4">
        <v>29.49</v>
      </c>
      <c r="G70" s="4">
        <v>381.32</v>
      </c>
      <c r="H70" s="4">
        <v>38.56</v>
      </c>
      <c r="I70" s="4">
        <v>19.88</v>
      </c>
      <c r="J70" s="4">
        <v>216.23</v>
      </c>
      <c r="K70" s="4">
        <v>24.17</v>
      </c>
      <c r="L70" s="4">
        <v>9.11</v>
      </c>
      <c r="M70" s="4"/>
      <c r="N70" s="4">
        <f t="shared" si="0"/>
        <v>1152.4866495513663</v>
      </c>
      <c r="O70" s="4">
        <f t="shared" si="1"/>
        <v>21.066649551366254</v>
      </c>
      <c r="P70" s="4">
        <f t="shared" si="2"/>
        <v>443.80372332008</v>
      </c>
    </row>
    <row r="71" spans="1:16" x14ac:dyDescent="0.25">
      <c r="A71" s="9">
        <v>40815</v>
      </c>
      <c r="B71" s="4">
        <v>1160.4000000000001</v>
      </c>
      <c r="C71" s="4">
        <v>527.5</v>
      </c>
      <c r="D71" s="4">
        <v>39.25</v>
      </c>
      <c r="E71" s="4">
        <v>13.42</v>
      </c>
      <c r="F71" s="4">
        <v>30.67</v>
      </c>
      <c r="G71" s="4">
        <v>390.57</v>
      </c>
      <c r="H71" s="4">
        <v>39.9</v>
      </c>
      <c r="I71" s="4">
        <v>20.99</v>
      </c>
      <c r="J71" s="4">
        <v>222.44</v>
      </c>
      <c r="K71" s="4">
        <v>24.99</v>
      </c>
      <c r="L71" s="4">
        <v>9.56</v>
      </c>
      <c r="M71" s="4"/>
      <c r="N71" s="4">
        <f t="shared" si="0"/>
        <v>1179.7413265540224</v>
      </c>
      <c r="O71" s="4">
        <f t="shared" si="1"/>
        <v>19.341326554022316</v>
      </c>
      <c r="P71" s="4">
        <f t="shared" si="2"/>
        <v>374.08691286932878</v>
      </c>
    </row>
    <row r="72" spans="1:16" x14ac:dyDescent="0.25">
      <c r="A72" s="9">
        <v>40814</v>
      </c>
      <c r="B72" s="4">
        <v>1151.06</v>
      </c>
      <c r="C72" s="4">
        <v>528.84</v>
      </c>
      <c r="D72" s="4">
        <v>39.18</v>
      </c>
      <c r="E72" s="4">
        <v>14.19</v>
      </c>
      <c r="F72" s="4">
        <v>31.64</v>
      </c>
      <c r="G72" s="4">
        <v>397.01</v>
      </c>
      <c r="H72" s="4">
        <v>39.450000000000003</v>
      </c>
      <c r="I72" s="4">
        <v>21.24</v>
      </c>
      <c r="J72" s="4">
        <v>229.71</v>
      </c>
      <c r="K72" s="4">
        <v>25.11</v>
      </c>
      <c r="L72" s="4">
        <v>9.41</v>
      </c>
      <c r="M72" s="4"/>
      <c r="N72" s="4">
        <f t="shared" si="0"/>
        <v>1185.813727410123</v>
      </c>
      <c r="O72" s="4">
        <f t="shared" si="1"/>
        <v>34.75372741012302</v>
      </c>
      <c r="P72" s="4">
        <f t="shared" si="2"/>
        <v>1207.8215688971361</v>
      </c>
    </row>
    <row r="73" spans="1:16" x14ac:dyDescent="0.25">
      <c r="A73" s="9">
        <v>40813</v>
      </c>
      <c r="B73" s="4">
        <v>1175.3800000000001</v>
      </c>
      <c r="C73" s="4">
        <v>539.34</v>
      </c>
      <c r="D73" s="4">
        <v>40.049999999999997</v>
      </c>
      <c r="E73" s="4">
        <v>14.54</v>
      </c>
      <c r="F73" s="4">
        <v>32.520000000000003</v>
      </c>
      <c r="G73" s="4">
        <v>399.26</v>
      </c>
      <c r="H73" s="4">
        <v>40</v>
      </c>
      <c r="I73" s="4">
        <v>22.14</v>
      </c>
      <c r="J73" s="4">
        <v>224.21</v>
      </c>
      <c r="K73" s="4">
        <v>25.56</v>
      </c>
      <c r="L73" s="4">
        <v>9.92</v>
      </c>
      <c r="M73" s="4"/>
      <c r="N73" s="4">
        <f t="shared" si="0"/>
        <v>1209.4796177439468</v>
      </c>
      <c r="O73" s="4">
        <f t="shared" si="1"/>
        <v>34.099617743946737</v>
      </c>
      <c r="P73" s="4">
        <f t="shared" si="2"/>
        <v>1162.7839302832872</v>
      </c>
    </row>
    <row r="74" spans="1:16" x14ac:dyDescent="0.25">
      <c r="A74" s="9">
        <v>40812</v>
      </c>
      <c r="B74" s="4">
        <v>1162.95</v>
      </c>
      <c r="C74" s="4">
        <v>531.89</v>
      </c>
      <c r="D74" s="4">
        <v>39.549999999999997</v>
      </c>
      <c r="E74" s="4">
        <v>14.75</v>
      </c>
      <c r="F74" s="4">
        <v>32.549999999999997</v>
      </c>
      <c r="G74" s="4">
        <v>403.17</v>
      </c>
      <c r="H74" s="4">
        <v>39.43</v>
      </c>
      <c r="I74" s="4">
        <v>21.14</v>
      </c>
      <c r="J74" s="4">
        <v>229.85</v>
      </c>
      <c r="K74" s="4">
        <v>25.13</v>
      </c>
      <c r="L74" s="4">
        <v>9.73</v>
      </c>
      <c r="M74" s="4"/>
      <c r="N74" s="4">
        <f t="shared" si="0"/>
        <v>1198.5466048430912</v>
      </c>
      <c r="O74" s="4">
        <f t="shared" si="1"/>
        <v>35.5966048430912</v>
      </c>
      <c r="P74" s="4">
        <f t="shared" si="2"/>
        <v>1267.1182763551838</v>
      </c>
    </row>
    <row r="75" spans="1:16" x14ac:dyDescent="0.25">
      <c r="A75" s="9">
        <v>40809</v>
      </c>
      <c r="B75" s="4">
        <v>1136.43</v>
      </c>
      <c r="C75" s="4">
        <v>525.51</v>
      </c>
      <c r="D75" s="4">
        <v>38.43</v>
      </c>
      <c r="E75" s="4">
        <v>14.71</v>
      </c>
      <c r="F75" s="4">
        <v>32.08</v>
      </c>
      <c r="G75" s="4">
        <v>404.3</v>
      </c>
      <c r="H75" s="4">
        <v>38.85</v>
      </c>
      <c r="I75" s="4">
        <v>20.8</v>
      </c>
      <c r="J75" s="4">
        <v>223.61</v>
      </c>
      <c r="K75" s="4">
        <v>24.88</v>
      </c>
      <c r="L75" s="4">
        <v>9.7200000000000006</v>
      </c>
      <c r="M75" s="4"/>
      <c r="N75" s="4">
        <f t="shared" si="0"/>
        <v>1177.8815165491894</v>
      </c>
      <c r="O75" s="4">
        <f t="shared" si="1"/>
        <v>41.451516549189364</v>
      </c>
      <c r="P75" s="4">
        <f t="shared" si="2"/>
        <v>1718.2282242277197</v>
      </c>
    </row>
    <row r="76" spans="1:16" x14ac:dyDescent="0.25">
      <c r="A76" s="9">
        <v>40808</v>
      </c>
      <c r="B76" s="4">
        <v>1129.56</v>
      </c>
      <c r="C76" s="4">
        <v>520.66</v>
      </c>
      <c r="D76" s="4">
        <v>38.340000000000003</v>
      </c>
      <c r="E76" s="4">
        <v>13.99</v>
      </c>
      <c r="F76" s="4">
        <v>31.67</v>
      </c>
      <c r="G76" s="4">
        <v>401.82</v>
      </c>
      <c r="H76" s="4">
        <v>38.700000000000003</v>
      </c>
      <c r="I76" s="4">
        <v>20.190000000000001</v>
      </c>
      <c r="J76" s="4">
        <v>223.23</v>
      </c>
      <c r="K76" s="4">
        <v>24.31</v>
      </c>
      <c r="L76" s="4">
        <v>9.61</v>
      </c>
      <c r="M76" s="4"/>
      <c r="N76" s="4">
        <f t="shared" si="0"/>
        <v>1166.9427230025367</v>
      </c>
      <c r="O76" s="4">
        <f t="shared" si="1"/>
        <v>37.38272300253675</v>
      </c>
      <c r="P76" s="4">
        <f t="shared" si="2"/>
        <v>1397.4679790843902</v>
      </c>
    </row>
    <row r="77" spans="1:16" x14ac:dyDescent="0.25">
      <c r="A77" s="9">
        <v>40807</v>
      </c>
      <c r="B77" s="4">
        <v>1166.76</v>
      </c>
      <c r="C77" s="4">
        <v>539.20000000000005</v>
      </c>
      <c r="D77" s="4">
        <v>39.67</v>
      </c>
      <c r="E77" s="4">
        <v>13.96</v>
      </c>
      <c r="F77" s="4">
        <v>32.24</v>
      </c>
      <c r="G77" s="4">
        <v>412.14</v>
      </c>
      <c r="H77" s="4">
        <v>40.86</v>
      </c>
      <c r="I77" s="4">
        <v>21.36</v>
      </c>
      <c r="J77" s="4">
        <v>231.87</v>
      </c>
      <c r="K77" s="4">
        <v>24.89</v>
      </c>
      <c r="L77" s="4">
        <v>10.25</v>
      </c>
      <c r="M77" s="4"/>
      <c r="N77" s="4">
        <f t="shared" si="0"/>
        <v>1206.2095192048776</v>
      </c>
      <c r="O77" s="4">
        <f t="shared" si="1"/>
        <v>39.449519204877561</v>
      </c>
      <c r="P77" s="4">
        <f t="shared" si="2"/>
        <v>1556.2645654960036</v>
      </c>
    </row>
    <row r="78" spans="1:16" x14ac:dyDescent="0.25">
      <c r="A78" s="9">
        <v>40806</v>
      </c>
      <c r="B78" s="4">
        <v>1202.0899999999999</v>
      </c>
      <c r="C78" s="4">
        <v>546.63</v>
      </c>
      <c r="D78" s="4">
        <v>40.840000000000003</v>
      </c>
      <c r="E78" s="4">
        <v>14.36</v>
      </c>
      <c r="F78" s="4">
        <v>32.729999999999997</v>
      </c>
      <c r="G78" s="4">
        <v>413.45</v>
      </c>
      <c r="H78" s="4">
        <v>41.31</v>
      </c>
      <c r="I78" s="4">
        <v>21.83</v>
      </c>
      <c r="J78" s="4">
        <v>233.25</v>
      </c>
      <c r="K78" s="4">
        <v>24.64</v>
      </c>
      <c r="L78" s="4">
        <v>10.7</v>
      </c>
      <c r="M78" s="4"/>
      <c r="N78" s="4">
        <f t="shared" si="0"/>
        <v>1227.658492677203</v>
      </c>
      <c r="O78" s="4">
        <f t="shared" si="1"/>
        <v>25.568492677203039</v>
      </c>
      <c r="P78" s="4">
        <f t="shared" si="2"/>
        <v>653.74781778418549</v>
      </c>
    </row>
    <row r="79" spans="1:16" x14ac:dyDescent="0.25">
      <c r="A79" s="9">
        <v>40805</v>
      </c>
      <c r="B79" s="4">
        <v>1204.0899999999999</v>
      </c>
      <c r="C79" s="4">
        <v>546.66999999999996</v>
      </c>
      <c r="D79" s="4">
        <v>40.049999999999997</v>
      </c>
      <c r="E79" s="4">
        <v>14.61</v>
      </c>
      <c r="F79" s="4">
        <v>33.1</v>
      </c>
      <c r="G79" s="4">
        <v>411.63</v>
      </c>
      <c r="H79" s="4">
        <v>41.85</v>
      </c>
      <c r="I79" s="4">
        <v>22.24</v>
      </c>
      <c r="J79" s="4">
        <v>241.69</v>
      </c>
      <c r="K79" s="4">
        <v>25.27</v>
      </c>
      <c r="L79" s="4">
        <v>10.99</v>
      </c>
      <c r="M79" s="4"/>
      <c r="N79" s="4">
        <f t="shared" si="0"/>
        <v>1227.2330901803666</v>
      </c>
      <c r="O79" s="4">
        <f t="shared" si="1"/>
        <v>23.143090180366698</v>
      </c>
      <c r="P79" s="4">
        <f t="shared" si="2"/>
        <v>535.60262309658549</v>
      </c>
    </row>
    <row r="80" spans="1:16" x14ac:dyDescent="0.25">
      <c r="A80" s="9">
        <v>40802</v>
      </c>
      <c r="B80" s="4">
        <v>1216.01</v>
      </c>
      <c r="C80" s="4">
        <v>546.67999999999995</v>
      </c>
      <c r="D80" s="4">
        <v>40.409999999999997</v>
      </c>
      <c r="E80" s="4">
        <v>14.97</v>
      </c>
      <c r="F80" s="4">
        <v>33.69</v>
      </c>
      <c r="G80" s="4">
        <v>400.5</v>
      </c>
      <c r="H80" s="4">
        <v>42.3</v>
      </c>
      <c r="I80" s="4">
        <v>22.72</v>
      </c>
      <c r="J80" s="4">
        <v>239.3</v>
      </c>
      <c r="K80" s="4">
        <v>25.52</v>
      </c>
      <c r="L80" s="4">
        <v>11.63</v>
      </c>
      <c r="M80" s="4"/>
      <c r="N80" s="4">
        <f t="shared" si="0"/>
        <v>1237.4906457271379</v>
      </c>
      <c r="O80" s="4">
        <f t="shared" si="1"/>
        <v>21.480645727137926</v>
      </c>
      <c r="P80" s="4">
        <f t="shared" si="2"/>
        <v>461.41814085480883</v>
      </c>
    </row>
    <row r="81" spans="1:16" x14ac:dyDescent="0.25">
      <c r="A81" s="9">
        <v>40801</v>
      </c>
      <c r="B81" s="4">
        <v>1209.1099999999999</v>
      </c>
      <c r="C81" s="4">
        <v>542.55999999999995</v>
      </c>
      <c r="D81" s="4">
        <v>39.82</v>
      </c>
      <c r="E81" s="4">
        <v>14.89</v>
      </c>
      <c r="F81" s="4">
        <v>32.04</v>
      </c>
      <c r="G81" s="4">
        <v>392.96</v>
      </c>
      <c r="H81" s="4">
        <v>41.91</v>
      </c>
      <c r="I81" s="4">
        <v>22.67</v>
      </c>
      <c r="J81" s="4">
        <v>226.78</v>
      </c>
      <c r="K81" s="4">
        <v>26.12</v>
      </c>
      <c r="L81" s="4">
        <v>11.44</v>
      </c>
      <c r="M81" s="4"/>
      <c r="N81" s="4">
        <f t="shared" si="0"/>
        <v>1221.9030136684682</v>
      </c>
      <c r="O81" s="4">
        <f t="shared" si="1"/>
        <v>12.793013668468348</v>
      </c>
      <c r="P81" s="4">
        <f t="shared" si="2"/>
        <v>163.66119872161798</v>
      </c>
    </row>
    <row r="82" spans="1:16" x14ac:dyDescent="0.25">
      <c r="A82" s="9">
        <v>40800</v>
      </c>
      <c r="B82" s="4">
        <v>1188.68</v>
      </c>
      <c r="C82" s="4">
        <v>532.07000000000005</v>
      </c>
      <c r="D82" s="4">
        <v>39.380000000000003</v>
      </c>
      <c r="E82" s="4">
        <v>14.55</v>
      </c>
      <c r="F82" s="4">
        <v>30.14</v>
      </c>
      <c r="G82" s="4">
        <v>389.3</v>
      </c>
      <c r="H82" s="4">
        <v>41.35</v>
      </c>
      <c r="I82" s="4">
        <v>22.37</v>
      </c>
      <c r="J82" s="4">
        <v>222.57</v>
      </c>
      <c r="K82" s="4">
        <v>25.76</v>
      </c>
      <c r="L82" s="4">
        <v>11.22</v>
      </c>
      <c r="M82" s="4"/>
      <c r="N82" s="4">
        <f t="shared" si="0"/>
        <v>1200.8671264588252</v>
      </c>
      <c r="O82" s="4">
        <f t="shared" si="1"/>
        <v>12.187126458825105</v>
      </c>
      <c r="P82" s="4">
        <f t="shared" si="2"/>
        <v>148.52605132339494</v>
      </c>
    </row>
    <row r="83" spans="1:16" x14ac:dyDescent="0.25">
      <c r="A83" s="9">
        <v>40799</v>
      </c>
      <c r="B83" s="4">
        <v>1172.8699999999999</v>
      </c>
      <c r="C83" s="4">
        <v>529.52</v>
      </c>
      <c r="D83" s="4">
        <v>38.21</v>
      </c>
      <c r="E83" s="4">
        <v>14.26</v>
      </c>
      <c r="F83" s="4">
        <v>29.4</v>
      </c>
      <c r="G83" s="4">
        <v>384.62</v>
      </c>
      <c r="H83" s="4">
        <v>40.119999999999997</v>
      </c>
      <c r="I83" s="4">
        <v>21.26</v>
      </c>
      <c r="J83" s="4">
        <v>219.53</v>
      </c>
      <c r="K83" s="4">
        <v>25.18</v>
      </c>
      <c r="L83" s="4">
        <v>10.95</v>
      </c>
      <c r="M83" s="4"/>
      <c r="N83" s="4">
        <f t="shared" si="0"/>
        <v>1171.9190572084883</v>
      </c>
      <c r="O83" s="4">
        <f t="shared" si="1"/>
        <v>-0.95094279151157934</v>
      </c>
      <c r="P83" s="4">
        <f t="shared" si="2"/>
        <v>0.90429219272783501</v>
      </c>
    </row>
    <row r="84" spans="1:16" x14ac:dyDescent="0.25">
      <c r="A84" s="9">
        <v>40798</v>
      </c>
      <c r="B84" s="4">
        <v>1162.27</v>
      </c>
      <c r="C84" s="4">
        <v>530.12</v>
      </c>
      <c r="D84" s="4">
        <v>37.979999999999997</v>
      </c>
      <c r="E84" s="4">
        <v>14.26</v>
      </c>
      <c r="F84" s="4">
        <v>29.42</v>
      </c>
      <c r="G84" s="4">
        <v>379.94</v>
      </c>
      <c r="H84" s="4">
        <v>38.93</v>
      </c>
      <c r="I84" s="4">
        <v>20.91</v>
      </c>
      <c r="J84" s="4">
        <v>216.56</v>
      </c>
      <c r="K84" s="4">
        <v>25.2</v>
      </c>
      <c r="L84" s="4">
        <v>10.74</v>
      </c>
      <c r="M84" s="4"/>
      <c r="N84" s="4">
        <f t="shared" si="0"/>
        <v>1162.6214117147867</v>
      </c>
      <c r="O84" s="4">
        <f t="shared" si="1"/>
        <v>0.3514117147867637</v>
      </c>
      <c r="P84" s="4">
        <f t="shared" si="2"/>
        <v>0.12349019328937376</v>
      </c>
    </row>
    <row r="85" spans="1:16" x14ac:dyDescent="0.25">
      <c r="A85" s="9">
        <v>40795</v>
      </c>
      <c r="B85" s="4">
        <v>1154.23</v>
      </c>
      <c r="C85" s="4">
        <v>524.85</v>
      </c>
      <c r="D85" s="4">
        <v>37.81</v>
      </c>
      <c r="E85" s="4">
        <v>14.48</v>
      </c>
      <c r="F85" s="4">
        <v>28.46</v>
      </c>
      <c r="G85" s="4">
        <v>377.48</v>
      </c>
      <c r="H85" s="4">
        <v>38.46</v>
      </c>
      <c r="I85" s="4">
        <v>20.77</v>
      </c>
      <c r="J85" s="4">
        <v>211.39</v>
      </c>
      <c r="K85" s="4">
        <v>24.64</v>
      </c>
      <c r="L85" s="4">
        <v>10.74</v>
      </c>
      <c r="M85" s="4"/>
      <c r="N85" s="4">
        <f t="shared" si="0"/>
        <v>1151.1883783467604</v>
      </c>
      <c r="O85" s="4">
        <f t="shared" si="1"/>
        <v>-3.0416216532396447</v>
      </c>
      <c r="P85" s="4">
        <f t="shared" si="2"/>
        <v>9.2514622814562699</v>
      </c>
    </row>
    <row r="86" spans="1:16" x14ac:dyDescent="0.25">
      <c r="A86" s="9">
        <v>40794</v>
      </c>
      <c r="B86" s="4">
        <v>1185.9000000000001</v>
      </c>
      <c r="C86" s="4">
        <v>534.96</v>
      </c>
      <c r="D86" s="4">
        <v>39.51</v>
      </c>
      <c r="E86" s="4">
        <v>14.44</v>
      </c>
      <c r="F86" s="4">
        <v>30.51</v>
      </c>
      <c r="G86" s="4">
        <v>384.14</v>
      </c>
      <c r="H86" s="4">
        <v>39.39</v>
      </c>
      <c r="I86" s="4">
        <v>21.59</v>
      </c>
      <c r="J86" s="4">
        <v>217.26</v>
      </c>
      <c r="K86" s="4">
        <v>24.99</v>
      </c>
      <c r="L86" s="4">
        <v>11.27</v>
      </c>
      <c r="M86" s="4"/>
      <c r="N86" s="4">
        <f t="shared" si="0"/>
        <v>1190.4497293022478</v>
      </c>
      <c r="O86" s="4">
        <f t="shared" si="1"/>
        <v>4.5497293022476697</v>
      </c>
      <c r="P86" s="4">
        <f t="shared" si="2"/>
        <v>20.700036723731067</v>
      </c>
    </row>
    <row r="87" spans="1:16" x14ac:dyDescent="0.25">
      <c r="A87" s="9">
        <v>40793</v>
      </c>
      <c r="B87" s="4">
        <v>1198.6199999999999</v>
      </c>
      <c r="C87" s="4">
        <v>534.03</v>
      </c>
      <c r="D87" s="4">
        <v>39.799999999999997</v>
      </c>
      <c r="E87" s="4">
        <v>13.61</v>
      </c>
      <c r="F87" s="4">
        <v>29.75</v>
      </c>
      <c r="G87" s="4">
        <v>383.93</v>
      </c>
      <c r="H87" s="4">
        <v>39.9</v>
      </c>
      <c r="I87" s="4">
        <v>21.59</v>
      </c>
      <c r="J87" s="4">
        <v>219.9</v>
      </c>
      <c r="K87" s="4">
        <v>25.3</v>
      </c>
      <c r="L87" s="4">
        <v>11.59</v>
      </c>
      <c r="M87" s="4"/>
      <c r="N87" s="4">
        <f t="shared" si="0"/>
        <v>1193.5996991165011</v>
      </c>
      <c r="O87" s="4">
        <f t="shared" si="1"/>
        <v>-5.0203008834987486</v>
      </c>
      <c r="P87" s="4">
        <f t="shared" si="2"/>
        <v>25.203420960858317</v>
      </c>
    </row>
    <row r="88" spans="1:16" x14ac:dyDescent="0.25">
      <c r="A88" s="9">
        <v>40792</v>
      </c>
      <c r="B88" s="4">
        <v>1165.24</v>
      </c>
      <c r="C88" s="4">
        <v>522.17999999999995</v>
      </c>
      <c r="D88" s="4">
        <v>38.64</v>
      </c>
      <c r="E88" s="4">
        <v>12.91</v>
      </c>
      <c r="F88" s="4">
        <v>29.27</v>
      </c>
      <c r="G88" s="4">
        <v>379.74</v>
      </c>
      <c r="H88" s="4">
        <v>38.020000000000003</v>
      </c>
      <c r="I88" s="4">
        <v>20.350000000000001</v>
      </c>
      <c r="J88" s="4">
        <v>216.18</v>
      </c>
      <c r="K88" s="4">
        <v>23.74</v>
      </c>
      <c r="L88" s="4">
        <v>11.19</v>
      </c>
      <c r="M88" s="4"/>
      <c r="N88" s="4">
        <f t="shared" si="0"/>
        <v>1154.0604529566583</v>
      </c>
      <c r="O88" s="4">
        <f t="shared" si="1"/>
        <v>-11.179547043341699</v>
      </c>
      <c r="P88" s="4">
        <f t="shared" si="2"/>
        <v>124.98227209429014</v>
      </c>
    </row>
    <row r="89" spans="1:16" x14ac:dyDescent="0.25">
      <c r="A89" s="9">
        <v>40788</v>
      </c>
      <c r="B89" s="4">
        <v>1173.97</v>
      </c>
      <c r="C89" s="4">
        <v>524.84</v>
      </c>
      <c r="D89" s="4">
        <v>38.82</v>
      </c>
      <c r="E89" s="4">
        <v>12.87</v>
      </c>
      <c r="F89" s="4">
        <v>29.41</v>
      </c>
      <c r="G89" s="4">
        <v>374.05</v>
      </c>
      <c r="H89" s="4">
        <v>38.92</v>
      </c>
      <c r="I89" s="4">
        <v>20.5</v>
      </c>
      <c r="J89" s="4">
        <v>210</v>
      </c>
      <c r="K89" s="4">
        <v>24.15</v>
      </c>
      <c r="L89" s="4">
        <v>11.4</v>
      </c>
      <c r="M89" s="4"/>
      <c r="N89" s="4">
        <f t="shared" si="0"/>
        <v>1161.4463381826756</v>
      </c>
      <c r="O89" s="4">
        <f t="shared" si="1"/>
        <v>-12.52366181732441</v>
      </c>
      <c r="P89" s="4">
        <f t="shared" si="2"/>
        <v>156.84210531470933</v>
      </c>
    </row>
    <row r="90" spans="1:16" x14ac:dyDescent="0.25">
      <c r="A90" s="9">
        <v>40787</v>
      </c>
      <c r="B90" s="4">
        <v>1204.42</v>
      </c>
      <c r="C90" s="4">
        <v>532.5</v>
      </c>
      <c r="D90" s="4">
        <v>39.57</v>
      </c>
      <c r="E90" s="4">
        <v>13.35</v>
      </c>
      <c r="F90" s="4">
        <v>30.39</v>
      </c>
      <c r="G90" s="4">
        <v>381.03</v>
      </c>
      <c r="H90" s="4">
        <v>39.74</v>
      </c>
      <c r="I90" s="4">
        <v>21.46</v>
      </c>
      <c r="J90" s="4">
        <v>212.54</v>
      </c>
      <c r="K90" s="4">
        <v>24.77</v>
      </c>
      <c r="L90" s="4">
        <v>12.09</v>
      </c>
      <c r="M90" s="4"/>
      <c r="N90" s="4">
        <f t="shared" si="0"/>
        <v>1188.5136572316444</v>
      </c>
      <c r="O90" s="4">
        <f t="shared" si="1"/>
        <v>-15.906342768355671</v>
      </c>
      <c r="P90" s="4">
        <f t="shared" si="2"/>
        <v>253.01174026442075</v>
      </c>
    </row>
    <row r="91" spans="1:16" x14ac:dyDescent="0.25">
      <c r="A91" s="9">
        <v>40786</v>
      </c>
      <c r="B91" s="4">
        <v>1218.8900000000001</v>
      </c>
      <c r="C91" s="4">
        <v>540.96</v>
      </c>
      <c r="D91" s="4">
        <v>39.880000000000003</v>
      </c>
      <c r="E91" s="4">
        <v>13.61</v>
      </c>
      <c r="F91" s="4">
        <v>30.87</v>
      </c>
      <c r="G91" s="4">
        <v>384.83</v>
      </c>
      <c r="H91" s="4">
        <v>40.61</v>
      </c>
      <c r="I91" s="4">
        <v>21.94</v>
      </c>
      <c r="J91" s="4">
        <v>215.23</v>
      </c>
      <c r="K91" s="4">
        <v>25.24</v>
      </c>
      <c r="L91" s="4">
        <v>12.36</v>
      </c>
      <c r="M91" s="4"/>
      <c r="N91" s="4">
        <f t="shared" si="0"/>
        <v>1204.6764273801184</v>
      </c>
      <c r="O91" s="4">
        <f t="shared" si="1"/>
        <v>-14.213572619881688</v>
      </c>
      <c r="P91" s="4">
        <f t="shared" si="2"/>
        <v>202.02564662065041</v>
      </c>
    </row>
    <row r="92" spans="1:16" x14ac:dyDescent="0.25">
      <c r="A92" s="9">
        <v>40785</v>
      </c>
      <c r="B92" s="4">
        <v>1212.92</v>
      </c>
      <c r="C92" s="4">
        <v>540.70000000000005</v>
      </c>
      <c r="D92" s="4">
        <v>40.1</v>
      </c>
      <c r="E92" s="4">
        <v>13.84</v>
      </c>
      <c r="F92" s="4">
        <v>30.95</v>
      </c>
      <c r="G92" s="4">
        <v>389.99</v>
      </c>
      <c r="H92" s="4">
        <v>40.479999999999997</v>
      </c>
      <c r="I92" s="4">
        <v>21.97</v>
      </c>
      <c r="J92" s="4">
        <v>210.92</v>
      </c>
      <c r="K92" s="4">
        <v>25.19</v>
      </c>
      <c r="L92" s="4">
        <v>11.51</v>
      </c>
      <c r="M92" s="4"/>
      <c r="N92" s="4">
        <f t="shared" si="0"/>
        <v>1205.1302010591644</v>
      </c>
      <c r="O92" s="4">
        <f t="shared" si="1"/>
        <v>-7.7897989408356807</v>
      </c>
      <c r="P92" s="4">
        <f t="shared" si="2"/>
        <v>60.680967538644694</v>
      </c>
    </row>
    <row r="93" spans="1:16" x14ac:dyDescent="0.25">
      <c r="A93" s="9">
        <v>40784</v>
      </c>
      <c r="B93" s="4">
        <v>1210.08</v>
      </c>
      <c r="C93" s="4">
        <v>539.08000000000004</v>
      </c>
      <c r="D93" s="4">
        <v>39.79</v>
      </c>
      <c r="E93" s="4">
        <v>13.68</v>
      </c>
      <c r="F93" s="4">
        <v>30.49</v>
      </c>
      <c r="G93" s="4">
        <v>389.97</v>
      </c>
      <c r="H93" s="4">
        <v>40.770000000000003</v>
      </c>
      <c r="I93" s="4">
        <v>21.62</v>
      </c>
      <c r="J93" s="4">
        <v>206.53</v>
      </c>
      <c r="K93" s="4">
        <v>25.52</v>
      </c>
      <c r="L93" s="4">
        <v>11.42</v>
      </c>
      <c r="M93" s="4"/>
      <c r="N93" s="4">
        <f t="shared" ref="N93:N156" si="3">SUMPRODUCT($C$6:$L$6,C93:L93)</f>
        <v>1200.8747223339601</v>
      </c>
      <c r="O93" s="4">
        <f t="shared" ref="O93:O156" si="4">N93-B93</f>
        <v>-9.2052776660398195</v>
      </c>
      <c r="P93" s="4">
        <f t="shared" ref="P93:P156" si="5">O93^2</f>
        <v>84.7371369088915</v>
      </c>
    </row>
    <row r="94" spans="1:16" x14ac:dyDescent="0.25">
      <c r="A94" s="9">
        <v>40781</v>
      </c>
      <c r="B94" s="4">
        <v>1176.8</v>
      </c>
      <c r="C94" s="4">
        <v>526.86</v>
      </c>
      <c r="D94" s="4">
        <v>38.729999999999997</v>
      </c>
      <c r="E94" s="4">
        <v>12.74</v>
      </c>
      <c r="F94" s="4">
        <v>29.46</v>
      </c>
      <c r="G94" s="4">
        <v>383.58</v>
      </c>
      <c r="H94" s="4">
        <v>39.57</v>
      </c>
      <c r="I94" s="4">
        <v>20.64</v>
      </c>
      <c r="J94" s="4">
        <v>199.27</v>
      </c>
      <c r="K94" s="4">
        <v>24.54</v>
      </c>
      <c r="L94" s="4">
        <v>10.82</v>
      </c>
      <c r="M94" s="4"/>
      <c r="N94" s="4">
        <f t="shared" si="3"/>
        <v>1164.0139957319793</v>
      </c>
      <c r="O94" s="4">
        <f t="shared" si="4"/>
        <v>-12.786004268020633</v>
      </c>
      <c r="P94" s="4">
        <f t="shared" si="5"/>
        <v>163.48190514184185</v>
      </c>
    </row>
    <row r="95" spans="1:16" x14ac:dyDescent="0.25">
      <c r="A95" s="9">
        <v>40780</v>
      </c>
      <c r="B95" s="4">
        <v>1159.27</v>
      </c>
      <c r="C95" s="4">
        <v>520.04</v>
      </c>
      <c r="D95" s="4">
        <v>38.06</v>
      </c>
      <c r="E95" s="4">
        <v>12.87</v>
      </c>
      <c r="F95" s="4">
        <v>28.33</v>
      </c>
      <c r="G95" s="4">
        <v>373.72</v>
      </c>
      <c r="H95" s="4">
        <v>38.32</v>
      </c>
      <c r="I95" s="4">
        <v>20.010000000000002</v>
      </c>
      <c r="J95" s="4">
        <v>192.03</v>
      </c>
      <c r="K95" s="4">
        <v>23.87</v>
      </c>
      <c r="L95" s="4">
        <v>10.66</v>
      </c>
      <c r="M95" s="4"/>
      <c r="N95" s="4">
        <f t="shared" si="3"/>
        <v>1138.9323895365351</v>
      </c>
      <c r="O95" s="4">
        <f t="shared" si="4"/>
        <v>-20.337610463464898</v>
      </c>
      <c r="P95" s="4">
        <f t="shared" si="5"/>
        <v>413.61839936363691</v>
      </c>
    </row>
    <row r="96" spans="1:16" x14ac:dyDescent="0.25">
      <c r="A96" s="9">
        <v>40779</v>
      </c>
      <c r="B96" s="4">
        <v>1177.5999999999999</v>
      </c>
      <c r="C96" s="4">
        <v>523.29</v>
      </c>
      <c r="D96" s="4">
        <v>38.15</v>
      </c>
      <c r="E96" s="4">
        <v>13.15</v>
      </c>
      <c r="F96" s="4">
        <v>29.05</v>
      </c>
      <c r="G96" s="4">
        <v>376.18</v>
      </c>
      <c r="H96" s="4">
        <v>39.299999999999997</v>
      </c>
      <c r="I96" s="4">
        <v>20.66</v>
      </c>
      <c r="J96" s="4">
        <v>193.73</v>
      </c>
      <c r="K96" s="4">
        <v>24.1</v>
      </c>
      <c r="L96" s="4">
        <v>10.88</v>
      </c>
      <c r="M96" s="4"/>
      <c r="N96" s="4">
        <f t="shared" si="3"/>
        <v>1150.7216007368847</v>
      </c>
      <c r="O96" s="4">
        <f t="shared" si="4"/>
        <v>-26.87839926311517</v>
      </c>
      <c r="P96" s="4">
        <f t="shared" si="5"/>
        <v>722.4483469474302</v>
      </c>
    </row>
    <row r="97" spans="1:16" x14ac:dyDescent="0.25">
      <c r="A97" s="9">
        <v>40778</v>
      </c>
      <c r="B97" s="4">
        <v>1162.3499999999999</v>
      </c>
      <c r="C97" s="4">
        <v>518.82000000000005</v>
      </c>
      <c r="D97" s="4">
        <v>39.04</v>
      </c>
      <c r="E97" s="4">
        <v>13.35</v>
      </c>
      <c r="F97" s="4">
        <v>28.92</v>
      </c>
      <c r="G97" s="4">
        <v>373.6</v>
      </c>
      <c r="H97" s="4">
        <v>39.15</v>
      </c>
      <c r="I97" s="4">
        <v>20.82</v>
      </c>
      <c r="J97" s="4">
        <v>193.55</v>
      </c>
      <c r="K97" s="4">
        <v>23.78</v>
      </c>
      <c r="L97" s="4">
        <v>10.51</v>
      </c>
      <c r="M97" s="4"/>
      <c r="N97" s="4">
        <f t="shared" si="3"/>
        <v>1156.664732368959</v>
      </c>
      <c r="O97" s="4">
        <f t="shared" si="4"/>
        <v>-5.6852676310409151</v>
      </c>
      <c r="P97" s="4">
        <f t="shared" si="5"/>
        <v>32.322268036561582</v>
      </c>
    </row>
    <row r="98" spans="1:16" x14ac:dyDescent="0.25">
      <c r="A98" s="9">
        <v>40777</v>
      </c>
      <c r="B98" s="4">
        <v>1123.82</v>
      </c>
      <c r="C98" s="4">
        <v>498.17</v>
      </c>
      <c r="D98" s="4">
        <v>37.840000000000003</v>
      </c>
      <c r="E98" s="4">
        <v>12.84</v>
      </c>
      <c r="F98" s="4">
        <v>27.36</v>
      </c>
      <c r="G98" s="4">
        <v>356.44</v>
      </c>
      <c r="H98" s="4">
        <v>37.590000000000003</v>
      </c>
      <c r="I98" s="4">
        <v>19.97</v>
      </c>
      <c r="J98" s="4">
        <v>177.54</v>
      </c>
      <c r="K98" s="4">
        <v>23.17</v>
      </c>
      <c r="L98" s="4">
        <v>10.1</v>
      </c>
      <c r="M98" s="4"/>
      <c r="N98" s="4">
        <f t="shared" si="3"/>
        <v>1114.1784231962624</v>
      </c>
      <c r="O98" s="4">
        <f t="shared" si="4"/>
        <v>-9.6415768037375074</v>
      </c>
      <c r="P98" s="4">
        <f t="shared" si="5"/>
        <v>92.96000326236917</v>
      </c>
    </row>
    <row r="99" spans="1:16" x14ac:dyDescent="0.25">
      <c r="A99" s="9">
        <v>40774</v>
      </c>
      <c r="B99" s="4">
        <v>1123.53</v>
      </c>
      <c r="C99" s="4">
        <v>490.92</v>
      </c>
      <c r="D99" s="4">
        <v>37.200000000000003</v>
      </c>
      <c r="E99" s="4">
        <v>12.92</v>
      </c>
      <c r="F99" s="4">
        <v>27.16</v>
      </c>
      <c r="G99" s="4">
        <v>356.03</v>
      </c>
      <c r="H99" s="4">
        <v>37.479999999999997</v>
      </c>
      <c r="I99" s="4">
        <v>20.28</v>
      </c>
      <c r="J99" s="4">
        <v>178.93</v>
      </c>
      <c r="K99" s="4">
        <v>22.69</v>
      </c>
      <c r="L99" s="4">
        <v>10.41</v>
      </c>
      <c r="M99" s="4"/>
      <c r="N99" s="4">
        <f t="shared" si="3"/>
        <v>1102.919119231743</v>
      </c>
      <c r="O99" s="4">
        <f t="shared" si="4"/>
        <v>-20.610880768256948</v>
      </c>
      <c r="P99" s="4">
        <f t="shared" si="5"/>
        <v>424.8084060433041</v>
      </c>
    </row>
    <row r="100" spans="1:16" x14ac:dyDescent="0.25">
      <c r="A100" s="9">
        <v>40773</v>
      </c>
      <c r="B100" s="4">
        <v>1140.6500000000001</v>
      </c>
      <c r="C100" s="4">
        <v>504.88</v>
      </c>
      <c r="D100" s="4">
        <v>37.29</v>
      </c>
      <c r="E100" s="4">
        <v>12.96</v>
      </c>
      <c r="F100" s="4">
        <v>27.94</v>
      </c>
      <c r="G100" s="4">
        <v>366.05</v>
      </c>
      <c r="H100" s="4">
        <v>38.08</v>
      </c>
      <c r="I100" s="4">
        <v>20.81</v>
      </c>
      <c r="J100" s="4">
        <v>182.52</v>
      </c>
      <c r="K100" s="4">
        <v>23.28</v>
      </c>
      <c r="L100" s="4">
        <v>10.86</v>
      </c>
      <c r="M100" s="4"/>
      <c r="N100" s="4">
        <f t="shared" si="3"/>
        <v>1119.7497574704728</v>
      </c>
      <c r="O100" s="4">
        <f t="shared" si="4"/>
        <v>-20.900242529527304</v>
      </c>
      <c r="P100" s="4">
        <f t="shared" si="5"/>
        <v>436.82013779306186</v>
      </c>
    </row>
    <row r="101" spans="1:16" x14ac:dyDescent="0.25">
      <c r="A101" s="9">
        <v>40772</v>
      </c>
      <c r="B101" s="4">
        <v>1193.8900000000001</v>
      </c>
      <c r="C101" s="4">
        <v>533.15</v>
      </c>
      <c r="D101" s="4">
        <v>38.450000000000003</v>
      </c>
      <c r="E101" s="4">
        <v>13.47</v>
      </c>
      <c r="F101" s="4">
        <v>30.25</v>
      </c>
      <c r="G101" s="4">
        <v>380.44</v>
      </c>
      <c r="H101" s="4">
        <v>39.69</v>
      </c>
      <c r="I101" s="4">
        <v>22.62</v>
      </c>
      <c r="J101" s="4">
        <v>195.93</v>
      </c>
      <c r="K101" s="4">
        <v>24.56</v>
      </c>
      <c r="L101" s="4">
        <v>11.73</v>
      </c>
      <c r="M101" s="4"/>
      <c r="N101" s="4">
        <f t="shared" si="3"/>
        <v>1170.8785302985193</v>
      </c>
      <c r="O101" s="4">
        <f t="shared" si="4"/>
        <v>-23.011469701480792</v>
      </c>
      <c r="P101" s="4">
        <f t="shared" si="5"/>
        <v>529.52773782216843</v>
      </c>
    </row>
    <row r="102" spans="1:16" x14ac:dyDescent="0.25">
      <c r="A102" s="9">
        <v>40771</v>
      </c>
      <c r="B102" s="4">
        <v>1192.76</v>
      </c>
      <c r="C102" s="4">
        <v>539</v>
      </c>
      <c r="D102" s="4">
        <v>38.85</v>
      </c>
      <c r="E102" s="4">
        <v>13.48</v>
      </c>
      <c r="F102" s="4">
        <v>30.36</v>
      </c>
      <c r="G102" s="4">
        <v>380.48</v>
      </c>
      <c r="H102" s="4">
        <v>40.42</v>
      </c>
      <c r="I102" s="4">
        <v>22.85</v>
      </c>
      <c r="J102" s="4">
        <v>197.68</v>
      </c>
      <c r="K102" s="4">
        <v>24.63</v>
      </c>
      <c r="L102" s="4">
        <v>11.7</v>
      </c>
      <c r="M102" s="4"/>
      <c r="N102" s="4">
        <f t="shared" si="3"/>
        <v>1180.5301030002015</v>
      </c>
      <c r="O102" s="4">
        <f t="shared" si="4"/>
        <v>-12.229896999798484</v>
      </c>
      <c r="P102" s="4">
        <f t="shared" si="5"/>
        <v>149.57038062567997</v>
      </c>
    </row>
    <row r="103" spans="1:16" x14ac:dyDescent="0.25">
      <c r="A103" s="9">
        <v>40770</v>
      </c>
      <c r="B103" s="4">
        <v>1204.49</v>
      </c>
      <c r="C103" s="4">
        <v>557.23</v>
      </c>
      <c r="D103" s="4">
        <v>37.270000000000003</v>
      </c>
      <c r="E103" s="4">
        <v>13.47</v>
      </c>
      <c r="F103" s="4">
        <v>30.89</v>
      </c>
      <c r="G103" s="4">
        <v>383.41</v>
      </c>
      <c r="H103" s="4">
        <v>40.96</v>
      </c>
      <c r="I103" s="4">
        <v>23.25</v>
      </c>
      <c r="J103" s="4">
        <v>202.95</v>
      </c>
      <c r="K103" s="4">
        <v>24.65</v>
      </c>
      <c r="L103" s="4">
        <v>11.77</v>
      </c>
      <c r="M103" s="4"/>
      <c r="N103" s="4">
        <f t="shared" si="3"/>
        <v>1170.2601988583706</v>
      </c>
      <c r="O103" s="4">
        <f t="shared" si="4"/>
        <v>-34.229801141629423</v>
      </c>
      <c r="P103" s="4">
        <f t="shared" si="5"/>
        <v>1171.679286195495</v>
      </c>
    </row>
    <row r="104" spans="1:16" x14ac:dyDescent="0.25">
      <c r="A104" s="9">
        <v>40767</v>
      </c>
      <c r="B104" s="4">
        <v>1178.81</v>
      </c>
      <c r="C104" s="4">
        <v>563.77</v>
      </c>
      <c r="D104" s="4">
        <v>37.43</v>
      </c>
      <c r="E104" s="4">
        <v>13.59</v>
      </c>
      <c r="F104" s="4">
        <v>30.53</v>
      </c>
      <c r="G104" s="4">
        <v>376.99</v>
      </c>
      <c r="H104" s="4">
        <v>40.89</v>
      </c>
      <c r="I104" s="4">
        <v>22.55</v>
      </c>
      <c r="J104" s="4">
        <v>202.3</v>
      </c>
      <c r="K104" s="4">
        <v>24.1</v>
      </c>
      <c r="L104" s="4">
        <v>11.39</v>
      </c>
      <c r="M104" s="4"/>
      <c r="N104" s="4">
        <f t="shared" si="3"/>
        <v>1165.9487405257066</v>
      </c>
      <c r="O104" s="4">
        <f t="shared" si="4"/>
        <v>-12.86125947429332</v>
      </c>
      <c r="P104" s="4">
        <f t="shared" si="5"/>
        <v>165.41199526509968</v>
      </c>
    </row>
    <row r="105" spans="1:16" x14ac:dyDescent="0.25">
      <c r="A105" s="9">
        <v>40766</v>
      </c>
      <c r="B105" s="4">
        <v>1172.6400000000001</v>
      </c>
      <c r="C105" s="4">
        <v>562.13</v>
      </c>
      <c r="D105" s="4">
        <v>36.869999999999997</v>
      </c>
      <c r="E105" s="4">
        <v>12.86</v>
      </c>
      <c r="F105" s="4">
        <v>30.2</v>
      </c>
      <c r="G105" s="4">
        <v>373.7</v>
      </c>
      <c r="H105" s="4">
        <v>40.79</v>
      </c>
      <c r="I105" s="4">
        <v>22.29</v>
      </c>
      <c r="J105" s="4">
        <v>198.36</v>
      </c>
      <c r="K105" s="4">
        <v>24</v>
      </c>
      <c r="L105" s="4">
        <v>11.69</v>
      </c>
      <c r="M105" s="4"/>
      <c r="N105" s="4">
        <f t="shared" si="3"/>
        <v>1154.1162343590083</v>
      </c>
      <c r="O105" s="4">
        <f t="shared" si="4"/>
        <v>-18.523765640991769</v>
      </c>
      <c r="P105" s="4">
        <f t="shared" si="5"/>
        <v>343.12989352238719</v>
      </c>
    </row>
    <row r="106" spans="1:16" x14ac:dyDescent="0.25">
      <c r="A106" s="9">
        <v>40765</v>
      </c>
      <c r="B106" s="4">
        <v>1120.76</v>
      </c>
      <c r="C106" s="4">
        <v>549.01</v>
      </c>
      <c r="D106" s="4">
        <v>35.340000000000003</v>
      </c>
      <c r="E106" s="4">
        <v>11.77</v>
      </c>
      <c r="F106" s="4">
        <v>29.15</v>
      </c>
      <c r="G106" s="4">
        <v>363.69</v>
      </c>
      <c r="H106" s="4">
        <v>38.409999999999997</v>
      </c>
      <c r="I106" s="4">
        <v>21.24</v>
      </c>
      <c r="J106" s="4">
        <v>194.13</v>
      </c>
      <c r="K106" s="4">
        <v>22.8</v>
      </c>
      <c r="L106" s="4">
        <v>10.66</v>
      </c>
      <c r="M106" s="4"/>
      <c r="N106" s="4">
        <f t="shared" si="3"/>
        <v>1102.9635043546748</v>
      </c>
      <c r="O106" s="4">
        <f t="shared" si="4"/>
        <v>-17.796495645325194</v>
      </c>
      <c r="P106" s="4">
        <f t="shared" si="5"/>
        <v>316.71525725407861</v>
      </c>
    </row>
    <row r="107" spans="1:16" x14ac:dyDescent="0.25">
      <c r="A107" s="9">
        <v>40764</v>
      </c>
      <c r="B107" s="4">
        <v>1172.53</v>
      </c>
      <c r="C107" s="4">
        <v>573.41</v>
      </c>
      <c r="D107" s="4">
        <v>38.14</v>
      </c>
      <c r="E107" s="4">
        <v>12.09</v>
      </c>
      <c r="F107" s="4">
        <v>30.16</v>
      </c>
      <c r="G107" s="4">
        <v>374.01</v>
      </c>
      <c r="H107" s="4">
        <v>40.47</v>
      </c>
      <c r="I107" s="4">
        <v>21.89</v>
      </c>
      <c r="J107" s="4">
        <v>205.09</v>
      </c>
      <c r="K107" s="4">
        <v>24.81</v>
      </c>
      <c r="L107" s="4">
        <v>11.81</v>
      </c>
      <c r="M107" s="4"/>
      <c r="N107" s="4">
        <f t="shared" si="3"/>
        <v>1173.5092108577107</v>
      </c>
      <c r="O107" s="4">
        <f t="shared" si="4"/>
        <v>0.97921085771076832</v>
      </c>
      <c r="P107" s="4">
        <f t="shared" si="5"/>
        <v>0.95885390385865854</v>
      </c>
    </row>
    <row r="108" spans="1:16" x14ac:dyDescent="0.25">
      <c r="A108" s="9">
        <v>40763</v>
      </c>
      <c r="B108" s="4">
        <v>1119.46</v>
      </c>
      <c r="C108" s="4">
        <v>546.02</v>
      </c>
      <c r="D108" s="4">
        <v>36.82</v>
      </c>
      <c r="E108" s="4">
        <v>11.09</v>
      </c>
      <c r="F108" s="4">
        <v>26.95</v>
      </c>
      <c r="G108" s="4">
        <v>353.21</v>
      </c>
      <c r="H108" s="4">
        <v>38.090000000000003</v>
      </c>
      <c r="I108" s="4">
        <v>21.09</v>
      </c>
      <c r="J108" s="4">
        <v>193.7</v>
      </c>
      <c r="K108" s="4">
        <v>23.91</v>
      </c>
      <c r="L108" s="4">
        <v>10.93</v>
      </c>
      <c r="M108" s="4"/>
      <c r="N108" s="4">
        <f t="shared" si="3"/>
        <v>1114.5078421831861</v>
      </c>
      <c r="O108" s="4">
        <f t="shared" si="4"/>
        <v>-4.9521578168139513</v>
      </c>
      <c r="P108" s="4">
        <f t="shared" si="5"/>
        <v>24.523867042631519</v>
      </c>
    </row>
    <row r="109" spans="1:16" x14ac:dyDescent="0.25">
      <c r="A109" s="9">
        <v>40760</v>
      </c>
      <c r="B109" s="4">
        <v>1199.3800000000001</v>
      </c>
      <c r="C109" s="4">
        <v>579.04</v>
      </c>
      <c r="D109" s="4">
        <v>37.76</v>
      </c>
      <c r="E109" s="4">
        <v>11.74</v>
      </c>
      <c r="F109" s="4">
        <v>29.3</v>
      </c>
      <c r="G109" s="4">
        <v>373.62</v>
      </c>
      <c r="H109" s="4">
        <v>40.17</v>
      </c>
      <c r="I109" s="4">
        <v>22.59</v>
      </c>
      <c r="J109" s="4">
        <v>202.7</v>
      </c>
      <c r="K109" s="4">
        <v>25.62</v>
      </c>
      <c r="L109" s="4">
        <v>12.59</v>
      </c>
      <c r="M109" s="4"/>
      <c r="N109" s="4">
        <f t="shared" si="3"/>
        <v>1172.5460113838196</v>
      </c>
      <c r="O109" s="4">
        <f t="shared" si="4"/>
        <v>-26.833988616180477</v>
      </c>
      <c r="P109" s="4">
        <f t="shared" si="5"/>
        <v>720.06294505330345</v>
      </c>
    </row>
    <row r="110" spans="1:16" x14ac:dyDescent="0.25">
      <c r="A110" s="9">
        <v>40759</v>
      </c>
      <c r="B110" s="4">
        <v>1200.07</v>
      </c>
      <c r="C110" s="4">
        <v>577.52</v>
      </c>
      <c r="D110" s="4">
        <v>37.43</v>
      </c>
      <c r="E110" s="4">
        <v>12</v>
      </c>
      <c r="F110" s="4">
        <v>30.04</v>
      </c>
      <c r="G110" s="4">
        <v>377.37</v>
      </c>
      <c r="H110" s="4">
        <v>40.94</v>
      </c>
      <c r="I110" s="4">
        <v>22.88</v>
      </c>
      <c r="J110" s="4">
        <v>201.48</v>
      </c>
      <c r="K110" s="4">
        <v>26.15</v>
      </c>
      <c r="L110" s="4">
        <v>13.15</v>
      </c>
      <c r="M110" s="4"/>
      <c r="N110" s="4">
        <f t="shared" si="3"/>
        <v>1180.3092379628738</v>
      </c>
      <c r="O110" s="4">
        <f t="shared" si="4"/>
        <v>-19.760762037126142</v>
      </c>
      <c r="P110" s="4">
        <f t="shared" si="5"/>
        <v>390.48771628792571</v>
      </c>
    </row>
    <row r="111" spans="1:16" x14ac:dyDescent="0.25">
      <c r="A111" s="9">
        <v>40758</v>
      </c>
      <c r="B111" s="4">
        <v>1260.3399999999999</v>
      </c>
      <c r="C111" s="4">
        <v>601.16999999999996</v>
      </c>
      <c r="D111" s="4">
        <v>39.729999999999997</v>
      </c>
      <c r="E111" s="4">
        <v>13.02</v>
      </c>
      <c r="F111" s="4">
        <v>32.25</v>
      </c>
      <c r="G111" s="4">
        <v>392.57</v>
      </c>
      <c r="H111" s="4">
        <v>43.31</v>
      </c>
      <c r="I111" s="4">
        <v>23.62</v>
      </c>
      <c r="J111" s="4">
        <v>209.96</v>
      </c>
      <c r="K111" s="4">
        <v>27.37</v>
      </c>
      <c r="L111" s="4">
        <v>14.84</v>
      </c>
      <c r="M111" s="4"/>
      <c r="N111" s="4">
        <f t="shared" si="3"/>
        <v>1250.6567816688437</v>
      </c>
      <c r="O111" s="4">
        <f t="shared" si="4"/>
        <v>-9.6832183311562403</v>
      </c>
      <c r="P111" s="4">
        <f t="shared" si="5"/>
        <v>93.764717248840242</v>
      </c>
    </row>
    <row r="112" spans="1:16" x14ac:dyDescent="0.25">
      <c r="A112" s="9">
        <v>40757</v>
      </c>
      <c r="B112" s="4">
        <v>1254.05</v>
      </c>
      <c r="C112" s="4">
        <v>592.4</v>
      </c>
      <c r="D112" s="4">
        <v>40.42</v>
      </c>
      <c r="E112" s="4">
        <v>12.76</v>
      </c>
      <c r="F112" s="4">
        <v>31.75</v>
      </c>
      <c r="G112" s="4">
        <v>388.91</v>
      </c>
      <c r="H112" s="4">
        <v>41.87</v>
      </c>
      <c r="I112" s="4">
        <v>23.03</v>
      </c>
      <c r="J112" s="4">
        <v>211.7</v>
      </c>
      <c r="K112" s="4">
        <v>27.03</v>
      </c>
      <c r="L112" s="4">
        <v>14.54</v>
      </c>
      <c r="M112" s="4"/>
      <c r="N112" s="4">
        <f t="shared" si="3"/>
        <v>1245.6038197388245</v>
      </c>
      <c r="O112" s="4">
        <f t="shared" si="4"/>
        <v>-8.4461802611754138</v>
      </c>
      <c r="P112" s="4">
        <f t="shared" si="5"/>
        <v>71.337961004269175</v>
      </c>
    </row>
    <row r="113" spans="1:16" x14ac:dyDescent="0.25">
      <c r="A113" s="9">
        <v>40756</v>
      </c>
      <c r="B113" s="4">
        <v>1286.94</v>
      </c>
      <c r="C113" s="4">
        <v>606.77</v>
      </c>
      <c r="D113" s="4">
        <v>41.52</v>
      </c>
      <c r="E113" s="4">
        <v>13.1</v>
      </c>
      <c r="F113" s="4">
        <v>33.020000000000003</v>
      </c>
      <c r="G113" s="4">
        <v>396.75</v>
      </c>
      <c r="H113" s="4">
        <v>42.77</v>
      </c>
      <c r="I113" s="4">
        <v>23.77</v>
      </c>
      <c r="J113" s="4">
        <v>221.32</v>
      </c>
      <c r="K113" s="4">
        <v>27.67</v>
      </c>
      <c r="L113" s="4">
        <v>15.46</v>
      </c>
      <c r="M113" s="4"/>
      <c r="N113" s="4">
        <f t="shared" si="3"/>
        <v>1280.8636052130601</v>
      </c>
      <c r="O113" s="4">
        <f t="shared" si="4"/>
        <v>-6.0763947869399999</v>
      </c>
      <c r="P113" s="4">
        <f t="shared" si="5"/>
        <v>36.922573606751605</v>
      </c>
    </row>
    <row r="114" spans="1:16" x14ac:dyDescent="0.25">
      <c r="A114" s="9">
        <v>40753</v>
      </c>
      <c r="B114" s="4">
        <v>1292.28</v>
      </c>
      <c r="C114" s="4">
        <v>603.69000000000005</v>
      </c>
      <c r="D114" s="4">
        <v>42.36</v>
      </c>
      <c r="E114" s="4">
        <v>13.1</v>
      </c>
      <c r="F114" s="4">
        <v>32.75</v>
      </c>
      <c r="G114" s="4">
        <v>390.48</v>
      </c>
      <c r="H114" s="4">
        <v>43.22</v>
      </c>
      <c r="I114" s="4">
        <v>24.22</v>
      </c>
      <c r="J114" s="4">
        <v>222.52</v>
      </c>
      <c r="K114" s="4">
        <v>27.71</v>
      </c>
      <c r="L114" s="4">
        <v>15.88</v>
      </c>
      <c r="M114" s="4"/>
      <c r="N114" s="4">
        <f t="shared" si="3"/>
        <v>1291.9757099589176</v>
      </c>
      <c r="O114" s="4">
        <f t="shared" si="4"/>
        <v>-0.30429004108236768</v>
      </c>
      <c r="P114" s="4">
        <f t="shared" si="5"/>
        <v>9.2592429101909013E-2</v>
      </c>
    </row>
    <row r="115" spans="1:16" x14ac:dyDescent="0.25">
      <c r="A115" s="9">
        <v>40752</v>
      </c>
      <c r="B115" s="4">
        <v>1300.67</v>
      </c>
      <c r="C115" s="4">
        <v>610.94000000000005</v>
      </c>
      <c r="D115" s="4">
        <v>43.17</v>
      </c>
      <c r="E115" s="4">
        <v>13.5</v>
      </c>
      <c r="F115" s="4">
        <v>33.35</v>
      </c>
      <c r="G115" s="4">
        <v>391.82</v>
      </c>
      <c r="H115" s="4">
        <v>44.61</v>
      </c>
      <c r="I115" s="4">
        <v>23.84</v>
      </c>
      <c r="J115" s="4">
        <v>223.9</v>
      </c>
      <c r="K115" s="4">
        <v>28.02</v>
      </c>
      <c r="L115" s="4">
        <v>15.7</v>
      </c>
      <c r="M115" s="4"/>
      <c r="N115" s="4">
        <f t="shared" si="3"/>
        <v>1312.8869547828551</v>
      </c>
      <c r="O115" s="4">
        <f t="shared" si="4"/>
        <v>12.216954782855055</v>
      </c>
      <c r="P115" s="4">
        <f t="shared" si="5"/>
        <v>149.25398416632501</v>
      </c>
    </row>
    <row r="116" spans="1:16" x14ac:dyDescent="0.25">
      <c r="A116" s="9">
        <v>40751</v>
      </c>
      <c r="B116" s="4">
        <v>1304.8900000000001</v>
      </c>
      <c r="C116" s="4">
        <v>607.22</v>
      </c>
      <c r="D116" s="4">
        <v>42.97</v>
      </c>
      <c r="E116" s="4">
        <v>13.59</v>
      </c>
      <c r="F116" s="4">
        <v>33.36</v>
      </c>
      <c r="G116" s="4">
        <v>392.59</v>
      </c>
      <c r="H116" s="4">
        <v>48.89</v>
      </c>
      <c r="I116" s="4">
        <v>29.48</v>
      </c>
      <c r="J116" s="4">
        <v>222.52</v>
      </c>
      <c r="K116" s="4">
        <v>28.5</v>
      </c>
      <c r="L116" s="4">
        <v>15.5</v>
      </c>
      <c r="M116" s="4"/>
      <c r="N116" s="4">
        <f t="shared" si="3"/>
        <v>1330.3754270021579</v>
      </c>
      <c r="O116" s="4">
        <f t="shared" si="4"/>
        <v>25.485427002157849</v>
      </c>
      <c r="P116" s="4">
        <f t="shared" si="5"/>
        <v>649.50698948231638</v>
      </c>
    </row>
    <row r="117" spans="1:16" x14ac:dyDescent="0.25">
      <c r="A117" s="9">
        <v>40750</v>
      </c>
      <c r="B117" s="4">
        <v>1331.94</v>
      </c>
      <c r="C117" s="4">
        <v>622.52</v>
      </c>
      <c r="D117" s="4">
        <v>42.16</v>
      </c>
      <c r="E117" s="4">
        <v>13.94</v>
      </c>
      <c r="F117" s="4">
        <v>34.42</v>
      </c>
      <c r="G117" s="4">
        <v>403.41</v>
      </c>
      <c r="H117" s="4">
        <v>51.02</v>
      </c>
      <c r="I117" s="4">
        <v>30.69</v>
      </c>
      <c r="J117" s="4">
        <v>214.18</v>
      </c>
      <c r="K117" s="4">
        <v>29.63</v>
      </c>
      <c r="L117" s="4">
        <v>16.239999999999998</v>
      </c>
      <c r="M117" s="4"/>
      <c r="N117" s="4">
        <f t="shared" si="3"/>
        <v>1347.3533395663928</v>
      </c>
      <c r="O117" s="4">
        <f t="shared" si="4"/>
        <v>15.413339566392779</v>
      </c>
      <c r="P117" s="4">
        <f t="shared" si="5"/>
        <v>237.57103658892913</v>
      </c>
    </row>
    <row r="118" spans="1:16" x14ac:dyDescent="0.25">
      <c r="A118" s="9">
        <v>40749</v>
      </c>
      <c r="B118" s="4">
        <v>1337.43</v>
      </c>
      <c r="C118" s="4">
        <v>618.98</v>
      </c>
      <c r="D118" s="4">
        <v>42.64</v>
      </c>
      <c r="E118" s="4">
        <v>13.69</v>
      </c>
      <c r="F118" s="4">
        <v>33.799999999999997</v>
      </c>
      <c r="G118" s="4">
        <v>398.5</v>
      </c>
      <c r="H118" s="4">
        <v>51.05</v>
      </c>
      <c r="I118" s="4">
        <v>30.41</v>
      </c>
      <c r="J118" s="4">
        <v>213.49</v>
      </c>
      <c r="K118" s="4">
        <v>29.65</v>
      </c>
      <c r="L118" s="4">
        <v>16.52</v>
      </c>
      <c r="M118" s="4"/>
      <c r="N118" s="4">
        <f t="shared" si="3"/>
        <v>1349.5813551103527</v>
      </c>
      <c r="O118" s="4">
        <f t="shared" si="4"/>
        <v>12.151355110352597</v>
      </c>
      <c r="P118" s="4">
        <f t="shared" si="5"/>
        <v>147.65543101789217</v>
      </c>
    </row>
    <row r="119" spans="1:16" x14ac:dyDescent="0.25">
      <c r="A119" s="9">
        <v>40746</v>
      </c>
      <c r="B119" s="4">
        <v>1345.02</v>
      </c>
      <c r="C119" s="4">
        <v>618.23</v>
      </c>
      <c r="D119" s="4">
        <v>43.21</v>
      </c>
      <c r="E119" s="4">
        <v>13.98</v>
      </c>
      <c r="F119" s="4">
        <v>33.5</v>
      </c>
      <c r="G119" s="4">
        <v>393.3</v>
      </c>
      <c r="H119" s="4">
        <v>52.38</v>
      </c>
      <c r="I119" s="4">
        <v>30.37</v>
      </c>
      <c r="J119" s="4">
        <v>216.52</v>
      </c>
      <c r="K119" s="4">
        <v>29.72</v>
      </c>
      <c r="L119" s="4">
        <v>15.64</v>
      </c>
      <c r="M119" s="4"/>
      <c r="N119" s="4">
        <f t="shared" si="3"/>
        <v>1357.1634756448518</v>
      </c>
      <c r="O119" s="4">
        <f t="shared" si="4"/>
        <v>12.143475644851833</v>
      </c>
      <c r="P119" s="4">
        <f t="shared" si="5"/>
        <v>147.46400073710964</v>
      </c>
    </row>
    <row r="120" spans="1:16" x14ac:dyDescent="0.25">
      <c r="A120" s="9">
        <v>40745</v>
      </c>
      <c r="B120" s="4">
        <v>1343.8</v>
      </c>
      <c r="C120" s="4">
        <v>606.99</v>
      </c>
      <c r="D120" s="4">
        <v>42.98</v>
      </c>
      <c r="E120" s="4">
        <v>13.59</v>
      </c>
      <c r="F120" s="4">
        <v>33.44</v>
      </c>
      <c r="G120" s="4">
        <v>387.29</v>
      </c>
      <c r="H120" s="4">
        <v>52.1</v>
      </c>
      <c r="I120" s="4">
        <v>29.41</v>
      </c>
      <c r="J120" s="4">
        <v>213.21</v>
      </c>
      <c r="K120" s="4">
        <v>29.56</v>
      </c>
      <c r="L120" s="4">
        <v>15.44</v>
      </c>
      <c r="M120" s="4"/>
      <c r="N120" s="4">
        <f t="shared" si="3"/>
        <v>1345.5561295154741</v>
      </c>
      <c r="O120" s="4">
        <f t="shared" si="4"/>
        <v>1.7561295154741856</v>
      </c>
      <c r="P120" s="4">
        <f t="shared" si="5"/>
        <v>3.0839908751195981</v>
      </c>
    </row>
    <row r="121" spans="1:16" x14ac:dyDescent="0.25">
      <c r="A121" s="9">
        <v>40744</v>
      </c>
      <c r="B121" s="4">
        <v>1325.84</v>
      </c>
      <c r="C121" s="4">
        <v>595.35</v>
      </c>
      <c r="D121" s="4">
        <v>41.79</v>
      </c>
      <c r="E121" s="4">
        <v>13.48</v>
      </c>
      <c r="F121" s="4">
        <v>33.17</v>
      </c>
      <c r="G121" s="4">
        <v>386.9</v>
      </c>
      <c r="H121" s="4">
        <v>52.21</v>
      </c>
      <c r="I121" s="4">
        <v>29.36</v>
      </c>
      <c r="J121" s="4">
        <v>215.55</v>
      </c>
      <c r="K121" s="4">
        <v>29.16</v>
      </c>
      <c r="L121" s="4">
        <v>14.72</v>
      </c>
      <c r="M121" s="4"/>
      <c r="N121" s="4">
        <f t="shared" si="3"/>
        <v>1322.915825076841</v>
      </c>
      <c r="O121" s="4">
        <f t="shared" si="4"/>
        <v>-2.9241749231589438</v>
      </c>
      <c r="P121" s="4">
        <f t="shared" si="5"/>
        <v>8.5507989812316154</v>
      </c>
    </row>
    <row r="122" spans="1:16" x14ac:dyDescent="0.25">
      <c r="A122" s="9">
        <v>40743</v>
      </c>
      <c r="B122" s="4">
        <v>1326.73</v>
      </c>
      <c r="C122" s="4">
        <v>602.54999999999995</v>
      </c>
      <c r="D122" s="4">
        <v>41.7</v>
      </c>
      <c r="E122" s="4">
        <v>14.59</v>
      </c>
      <c r="F122" s="4">
        <v>33.76</v>
      </c>
      <c r="G122" s="4">
        <v>376.85</v>
      </c>
      <c r="H122" s="4">
        <v>53.7</v>
      </c>
      <c r="I122" s="4">
        <v>29.24</v>
      </c>
      <c r="J122" s="4">
        <v>218.06</v>
      </c>
      <c r="K122" s="4">
        <v>29.4</v>
      </c>
      <c r="L122" s="4">
        <v>12.95</v>
      </c>
      <c r="M122" s="4"/>
      <c r="N122" s="4">
        <f t="shared" si="3"/>
        <v>1326.3247424273266</v>
      </c>
      <c r="O122" s="4">
        <f t="shared" si="4"/>
        <v>-0.40525757267346307</v>
      </c>
      <c r="P122" s="4">
        <f t="shared" si="5"/>
        <v>0.16423370020918721</v>
      </c>
    </row>
    <row r="123" spans="1:16" x14ac:dyDescent="0.25">
      <c r="A123" s="9">
        <v>40742</v>
      </c>
      <c r="B123" s="4">
        <v>1305.44</v>
      </c>
      <c r="C123" s="4">
        <v>594.94000000000005</v>
      </c>
      <c r="D123" s="4">
        <v>40.81</v>
      </c>
      <c r="E123" s="4">
        <v>14.42</v>
      </c>
      <c r="F123" s="4">
        <v>32.700000000000003</v>
      </c>
      <c r="G123" s="4">
        <v>373.8</v>
      </c>
      <c r="H123" s="4">
        <v>51.72</v>
      </c>
      <c r="I123" s="4">
        <v>29.06</v>
      </c>
      <c r="J123" s="4">
        <v>211.53</v>
      </c>
      <c r="K123" s="4">
        <v>28.77</v>
      </c>
      <c r="L123" s="4">
        <v>12.48</v>
      </c>
      <c r="M123" s="4"/>
      <c r="N123" s="4">
        <f t="shared" si="3"/>
        <v>1295.979476183591</v>
      </c>
      <c r="O123" s="4">
        <f t="shared" si="4"/>
        <v>-9.4605238164090224</v>
      </c>
      <c r="P123" s="4">
        <f t="shared" si="5"/>
        <v>89.501510880842332</v>
      </c>
    </row>
    <row r="124" spans="1:16" x14ac:dyDescent="0.25">
      <c r="A124" s="9">
        <v>40739</v>
      </c>
      <c r="B124" s="4">
        <v>1316.14</v>
      </c>
      <c r="C124" s="4">
        <v>597.62</v>
      </c>
      <c r="D124" s="4">
        <v>41</v>
      </c>
      <c r="E124" s="4">
        <v>14.69</v>
      </c>
      <c r="F124" s="4">
        <v>32.81</v>
      </c>
      <c r="G124" s="4">
        <v>364.92</v>
      </c>
      <c r="H124" s="4">
        <v>52.65</v>
      </c>
      <c r="I124" s="4">
        <v>29.85</v>
      </c>
      <c r="J124" s="4">
        <v>212.87</v>
      </c>
      <c r="K124" s="4">
        <v>29.29</v>
      </c>
      <c r="L124" s="4">
        <v>12.91</v>
      </c>
      <c r="M124" s="4"/>
      <c r="N124" s="4">
        <f t="shared" si="3"/>
        <v>1306.3675425399513</v>
      </c>
      <c r="O124" s="4">
        <f t="shared" si="4"/>
        <v>-9.7724574600488268</v>
      </c>
      <c r="P124" s="4">
        <f t="shared" si="5"/>
        <v>95.500924808463964</v>
      </c>
    </row>
    <row r="125" spans="1:16" x14ac:dyDescent="0.25">
      <c r="A125" s="9">
        <v>40738</v>
      </c>
      <c r="B125" s="4">
        <v>1308.8699999999999</v>
      </c>
      <c r="C125" s="4">
        <v>528.94000000000005</v>
      </c>
      <c r="D125" s="4">
        <v>41.27</v>
      </c>
      <c r="E125" s="4">
        <v>14.63</v>
      </c>
      <c r="F125" s="4">
        <v>32.19</v>
      </c>
      <c r="G125" s="4">
        <v>357.77</v>
      </c>
      <c r="H125" s="4">
        <v>52.62</v>
      </c>
      <c r="I125" s="4">
        <v>29.62</v>
      </c>
      <c r="J125" s="4">
        <v>210.38</v>
      </c>
      <c r="K125" s="4">
        <v>29.35</v>
      </c>
      <c r="L125" s="4">
        <v>12.96</v>
      </c>
      <c r="M125" s="4"/>
      <c r="N125" s="4">
        <f t="shared" si="3"/>
        <v>1292.1527290376605</v>
      </c>
      <c r="O125" s="4">
        <f t="shared" si="4"/>
        <v>-16.717270962339398</v>
      </c>
      <c r="P125" s="4">
        <f t="shared" si="5"/>
        <v>279.46714842827606</v>
      </c>
    </row>
    <row r="126" spans="1:16" x14ac:dyDescent="0.25">
      <c r="A126" s="9">
        <v>40737</v>
      </c>
      <c r="B126" s="4">
        <v>1317.72</v>
      </c>
      <c r="C126" s="4">
        <v>538.26</v>
      </c>
      <c r="D126" s="4">
        <v>41.61</v>
      </c>
      <c r="E126" s="4">
        <v>14.91</v>
      </c>
      <c r="F126" s="4">
        <v>32.380000000000003</v>
      </c>
      <c r="G126" s="4">
        <v>358.02</v>
      </c>
      <c r="H126" s="4">
        <v>53.91</v>
      </c>
      <c r="I126" s="4">
        <v>30.95</v>
      </c>
      <c r="J126" s="4">
        <v>213.5</v>
      </c>
      <c r="K126" s="4">
        <v>30.07</v>
      </c>
      <c r="L126" s="4">
        <v>13.19</v>
      </c>
      <c r="M126" s="4"/>
      <c r="N126" s="4">
        <f t="shared" si="3"/>
        <v>1310.3524950968158</v>
      </c>
      <c r="O126" s="4">
        <f t="shared" si="4"/>
        <v>-7.3675049031842264</v>
      </c>
      <c r="P126" s="4">
        <f t="shared" si="5"/>
        <v>54.280128498443617</v>
      </c>
    </row>
    <row r="127" spans="1:16" x14ac:dyDescent="0.25">
      <c r="A127" s="9">
        <v>40736</v>
      </c>
      <c r="B127" s="4">
        <v>1313.64</v>
      </c>
      <c r="C127" s="4">
        <v>534.01</v>
      </c>
      <c r="D127" s="4">
        <v>41.55</v>
      </c>
      <c r="E127" s="4">
        <v>14.86</v>
      </c>
      <c r="F127" s="4">
        <v>32.26</v>
      </c>
      <c r="G127" s="4">
        <v>353.75</v>
      </c>
      <c r="H127" s="4">
        <v>54.09</v>
      </c>
      <c r="I127" s="4">
        <v>30.94</v>
      </c>
      <c r="J127" s="4">
        <v>211.23</v>
      </c>
      <c r="K127" s="4">
        <v>30.35</v>
      </c>
      <c r="L127" s="4">
        <v>13.25</v>
      </c>
      <c r="M127" s="4"/>
      <c r="N127" s="4">
        <f t="shared" si="3"/>
        <v>1309.3489978263119</v>
      </c>
      <c r="O127" s="4">
        <f t="shared" si="4"/>
        <v>-4.2910021736881845</v>
      </c>
      <c r="P127" s="4">
        <f t="shared" si="5"/>
        <v>18.412699654596725</v>
      </c>
    </row>
    <row r="128" spans="1:16" x14ac:dyDescent="0.25">
      <c r="A128" s="9">
        <v>40735</v>
      </c>
      <c r="B128" s="4">
        <v>1319.49</v>
      </c>
      <c r="C128" s="4">
        <v>527.28</v>
      </c>
      <c r="D128" s="4">
        <v>41.27</v>
      </c>
      <c r="E128" s="4">
        <v>15.05</v>
      </c>
      <c r="F128" s="4">
        <v>32.909999999999997</v>
      </c>
      <c r="G128" s="4">
        <v>354</v>
      </c>
      <c r="H128" s="4">
        <v>55.19</v>
      </c>
      <c r="I128" s="4">
        <v>30.81</v>
      </c>
      <c r="J128" s="4">
        <v>212.55</v>
      </c>
      <c r="K128" s="4">
        <v>30.98</v>
      </c>
      <c r="L128" s="4">
        <v>13.07</v>
      </c>
      <c r="M128" s="4"/>
      <c r="N128" s="4">
        <f t="shared" si="3"/>
        <v>1314.1646401781059</v>
      </c>
      <c r="O128" s="4">
        <f t="shared" si="4"/>
        <v>-5.3253598218941534</v>
      </c>
      <c r="P128" s="4">
        <f t="shared" si="5"/>
        <v>28.35945723264453</v>
      </c>
    </row>
    <row r="129" spans="1:16" x14ac:dyDescent="0.25">
      <c r="A129" s="9">
        <v>40732</v>
      </c>
      <c r="B129" s="4">
        <v>1343.8</v>
      </c>
      <c r="C129" s="4">
        <v>531.99</v>
      </c>
      <c r="D129" s="4">
        <v>42.44</v>
      </c>
      <c r="E129" s="4">
        <v>15.61</v>
      </c>
      <c r="F129" s="4">
        <v>33.42</v>
      </c>
      <c r="G129" s="4">
        <v>359.71</v>
      </c>
      <c r="H129" s="4">
        <v>56.17</v>
      </c>
      <c r="I129" s="4">
        <v>31.66</v>
      </c>
      <c r="J129" s="4">
        <v>218.28</v>
      </c>
      <c r="K129" s="4">
        <v>31.54</v>
      </c>
      <c r="L129" s="4">
        <v>13.8</v>
      </c>
      <c r="M129" s="4"/>
      <c r="N129" s="4">
        <f t="shared" si="3"/>
        <v>1344.932904970846</v>
      </c>
      <c r="O129" s="4">
        <f t="shared" si="4"/>
        <v>1.1329049708460843</v>
      </c>
      <c r="P129" s="4">
        <f t="shared" si="5"/>
        <v>1.2834736729677672</v>
      </c>
    </row>
    <row r="130" spans="1:16" x14ac:dyDescent="0.25">
      <c r="A130" s="9">
        <v>40731</v>
      </c>
      <c r="B130" s="4">
        <v>1353.22</v>
      </c>
      <c r="C130" s="4">
        <v>546.6</v>
      </c>
      <c r="D130" s="4">
        <v>42.69</v>
      </c>
      <c r="E130" s="4">
        <v>15.81</v>
      </c>
      <c r="F130" s="4">
        <v>33.33</v>
      </c>
      <c r="G130" s="4">
        <v>357.2</v>
      </c>
      <c r="H130" s="4">
        <v>56.5</v>
      </c>
      <c r="I130" s="4">
        <v>31.54</v>
      </c>
      <c r="J130" s="4">
        <v>216.74</v>
      </c>
      <c r="K130" s="4">
        <v>32.07</v>
      </c>
      <c r="L130" s="4">
        <v>14.16</v>
      </c>
      <c r="M130" s="4"/>
      <c r="N130" s="4">
        <f t="shared" si="3"/>
        <v>1355.9722218868694</v>
      </c>
      <c r="O130" s="4">
        <f t="shared" si="4"/>
        <v>2.7522218868693926</v>
      </c>
      <c r="P130" s="4">
        <f t="shared" si="5"/>
        <v>7.5747253145629196</v>
      </c>
    </row>
    <row r="131" spans="1:16" x14ac:dyDescent="0.25">
      <c r="A131" s="9">
        <v>40730</v>
      </c>
      <c r="B131" s="4">
        <v>1339.22</v>
      </c>
      <c r="C131" s="4">
        <v>535.36</v>
      </c>
      <c r="D131" s="4">
        <v>42.25</v>
      </c>
      <c r="E131" s="4">
        <v>15.72</v>
      </c>
      <c r="F131" s="4">
        <v>32.92</v>
      </c>
      <c r="G131" s="4">
        <v>351.76</v>
      </c>
      <c r="H131" s="4">
        <v>55.31</v>
      </c>
      <c r="I131" s="4">
        <v>31.43</v>
      </c>
      <c r="J131" s="4">
        <v>214.19</v>
      </c>
      <c r="K131" s="4">
        <v>31.65</v>
      </c>
      <c r="L131" s="4">
        <v>13.96</v>
      </c>
      <c r="M131" s="4"/>
      <c r="N131" s="4">
        <f t="shared" si="3"/>
        <v>1337.6733652062094</v>
      </c>
      <c r="O131" s="4">
        <f t="shared" si="4"/>
        <v>-1.5466347937906448</v>
      </c>
      <c r="P131" s="4">
        <f t="shared" si="5"/>
        <v>2.3920791853638304</v>
      </c>
    </row>
    <row r="132" spans="1:16" x14ac:dyDescent="0.25">
      <c r="A132" s="9">
        <v>40729</v>
      </c>
      <c r="B132" s="4">
        <v>1337.88</v>
      </c>
      <c r="C132" s="4">
        <v>532.44000000000005</v>
      </c>
      <c r="D132" s="4">
        <v>41.57</v>
      </c>
      <c r="E132" s="4">
        <v>15.49</v>
      </c>
      <c r="F132" s="4">
        <v>32.64</v>
      </c>
      <c r="G132" s="4">
        <v>349.43</v>
      </c>
      <c r="H132" s="4">
        <v>55.45</v>
      </c>
      <c r="I132" s="4">
        <v>31.18</v>
      </c>
      <c r="J132" s="4">
        <v>213.19</v>
      </c>
      <c r="K132" s="4">
        <v>31.52</v>
      </c>
      <c r="L132" s="4">
        <v>14.25</v>
      </c>
      <c r="M132" s="4"/>
      <c r="N132" s="4">
        <f t="shared" si="3"/>
        <v>1327.1973276761876</v>
      </c>
      <c r="O132" s="4">
        <f t="shared" si="4"/>
        <v>-10.68267232381254</v>
      </c>
      <c r="P132" s="4">
        <f t="shared" si="5"/>
        <v>114.1194879779504</v>
      </c>
    </row>
    <row r="133" spans="1:16" x14ac:dyDescent="0.25">
      <c r="A133" s="9">
        <v>40725</v>
      </c>
      <c r="B133" s="4">
        <v>1339.67</v>
      </c>
      <c r="C133" s="4">
        <v>521.03</v>
      </c>
      <c r="D133" s="4">
        <v>41.95</v>
      </c>
      <c r="E133" s="4">
        <v>15.45</v>
      </c>
      <c r="F133" s="4">
        <v>32.74</v>
      </c>
      <c r="G133" s="4">
        <v>343.26</v>
      </c>
      <c r="H133" s="4">
        <v>55.79</v>
      </c>
      <c r="I133" s="4">
        <v>31.49</v>
      </c>
      <c r="J133" s="4">
        <v>209.49</v>
      </c>
      <c r="K133" s="4">
        <v>31.53</v>
      </c>
      <c r="L133" s="4">
        <v>14.45</v>
      </c>
      <c r="M133" s="4"/>
      <c r="N133" s="4">
        <f t="shared" si="3"/>
        <v>1330.074490494417</v>
      </c>
      <c r="O133" s="4">
        <f t="shared" si="4"/>
        <v>-9.5955095055830952</v>
      </c>
      <c r="P133" s="4">
        <f t="shared" si="5"/>
        <v>92.073802671735535</v>
      </c>
    </row>
    <row r="134" spans="1:16" x14ac:dyDescent="0.25">
      <c r="A134" s="9">
        <v>40724</v>
      </c>
      <c r="B134" s="4">
        <v>1320.64</v>
      </c>
      <c r="C134" s="4">
        <v>506.38</v>
      </c>
      <c r="D134" s="4">
        <v>41.41</v>
      </c>
      <c r="E134" s="4">
        <v>15.04</v>
      </c>
      <c r="F134" s="4">
        <v>32.270000000000003</v>
      </c>
      <c r="G134" s="4">
        <v>335.67</v>
      </c>
      <c r="H134" s="4">
        <v>54.7</v>
      </c>
      <c r="I134" s="4">
        <v>31.47</v>
      </c>
      <c r="J134" s="4">
        <v>204.49</v>
      </c>
      <c r="K134" s="4">
        <v>31.45</v>
      </c>
      <c r="L134" s="4">
        <v>13.8</v>
      </c>
      <c r="M134" s="4"/>
      <c r="N134" s="4">
        <f t="shared" si="3"/>
        <v>1308.3181307558289</v>
      </c>
      <c r="O134" s="4">
        <f t="shared" si="4"/>
        <v>-12.321869244171239</v>
      </c>
      <c r="P134" s="4">
        <f t="shared" si="5"/>
        <v>151.82846167045309</v>
      </c>
    </row>
    <row r="135" spans="1:16" x14ac:dyDescent="0.25">
      <c r="A135" s="9">
        <v>40723</v>
      </c>
      <c r="B135" s="4">
        <v>1307.4100000000001</v>
      </c>
      <c r="C135" s="4">
        <v>497.57</v>
      </c>
      <c r="D135" s="4">
        <v>41.39</v>
      </c>
      <c r="E135" s="4">
        <v>14.89</v>
      </c>
      <c r="F135" s="4">
        <v>30.86</v>
      </c>
      <c r="G135" s="4">
        <v>334.04</v>
      </c>
      <c r="H135" s="4">
        <v>54.02</v>
      </c>
      <c r="I135" s="4">
        <v>30.8</v>
      </c>
      <c r="J135" s="4">
        <v>204.18</v>
      </c>
      <c r="K135" s="4">
        <v>31.15</v>
      </c>
      <c r="L135" s="4">
        <v>13.82</v>
      </c>
      <c r="M135" s="4"/>
      <c r="N135" s="4">
        <f t="shared" si="3"/>
        <v>1296.5210092861407</v>
      </c>
      <c r="O135" s="4">
        <f t="shared" si="4"/>
        <v>-10.888990713859357</v>
      </c>
      <c r="P135" s="4">
        <f t="shared" si="5"/>
        <v>118.57011876651531</v>
      </c>
    </row>
    <row r="136" spans="1:16" x14ac:dyDescent="0.25">
      <c r="A136" s="9">
        <v>40722</v>
      </c>
      <c r="B136" s="4">
        <v>1296.67</v>
      </c>
      <c r="C136" s="4">
        <v>493.65</v>
      </c>
      <c r="D136" s="4">
        <v>40.950000000000003</v>
      </c>
      <c r="E136" s="4">
        <v>14.95</v>
      </c>
      <c r="F136" s="4">
        <v>28.96</v>
      </c>
      <c r="G136" s="4">
        <v>335.26</v>
      </c>
      <c r="H136" s="4">
        <v>53.46</v>
      </c>
      <c r="I136" s="4">
        <v>30.11</v>
      </c>
      <c r="J136" s="4">
        <v>202.35</v>
      </c>
      <c r="K136" s="4">
        <v>30.79</v>
      </c>
      <c r="L136" s="4">
        <v>13.72</v>
      </c>
      <c r="M136" s="4"/>
      <c r="N136" s="4">
        <f t="shared" si="3"/>
        <v>1279.8864380642467</v>
      </c>
      <c r="O136" s="4">
        <f t="shared" si="4"/>
        <v>-16.783561935753369</v>
      </c>
      <c r="P136" s="4">
        <f t="shared" si="5"/>
        <v>281.68795125126934</v>
      </c>
    </row>
    <row r="137" spans="1:16" x14ac:dyDescent="0.25">
      <c r="A137" s="9">
        <v>40721</v>
      </c>
      <c r="B137" s="4">
        <v>1280.0999999999999</v>
      </c>
      <c r="C137" s="4">
        <v>482.8</v>
      </c>
      <c r="D137" s="4">
        <v>40.18</v>
      </c>
      <c r="E137" s="4">
        <v>14.88</v>
      </c>
      <c r="F137" s="4">
        <v>28.71</v>
      </c>
      <c r="G137" s="4">
        <v>332.04</v>
      </c>
      <c r="H137" s="4">
        <v>52.58</v>
      </c>
      <c r="I137" s="4">
        <v>29.5</v>
      </c>
      <c r="J137" s="4">
        <v>201.25</v>
      </c>
      <c r="K137" s="4">
        <v>30.89</v>
      </c>
      <c r="L137" s="4">
        <v>13.39</v>
      </c>
      <c r="M137" s="4"/>
      <c r="N137" s="4">
        <f t="shared" si="3"/>
        <v>1262.1199005832898</v>
      </c>
      <c r="O137" s="4">
        <f t="shared" si="4"/>
        <v>-17.980099416710118</v>
      </c>
      <c r="P137" s="4">
        <f t="shared" si="5"/>
        <v>323.28397503477953</v>
      </c>
    </row>
    <row r="138" spans="1:16" x14ac:dyDescent="0.25">
      <c r="A138" s="9">
        <v>40718</v>
      </c>
      <c r="B138" s="4">
        <v>1268.45</v>
      </c>
      <c r="C138" s="4">
        <v>474.88</v>
      </c>
      <c r="D138" s="4">
        <v>39.71</v>
      </c>
      <c r="E138" s="4">
        <v>14.89</v>
      </c>
      <c r="F138" s="4">
        <v>28.35</v>
      </c>
      <c r="G138" s="4">
        <v>326.35000000000002</v>
      </c>
      <c r="H138" s="4">
        <v>51.64</v>
      </c>
      <c r="I138" s="4">
        <v>29.25</v>
      </c>
      <c r="J138" s="4">
        <v>192.55</v>
      </c>
      <c r="K138" s="4">
        <v>29.97</v>
      </c>
      <c r="L138" s="4">
        <v>13.38</v>
      </c>
      <c r="M138" s="4"/>
      <c r="N138" s="4">
        <f t="shared" si="3"/>
        <v>1242.713420903051</v>
      </c>
      <c r="O138" s="4">
        <f t="shared" si="4"/>
        <v>-25.736579096949072</v>
      </c>
      <c r="P138" s="4">
        <f t="shared" si="5"/>
        <v>662.37150361351587</v>
      </c>
    </row>
    <row r="139" spans="1:16" x14ac:dyDescent="0.25">
      <c r="A139" s="9">
        <v>40717</v>
      </c>
      <c r="B139" s="4">
        <v>1283.5</v>
      </c>
      <c r="C139" s="4">
        <v>480.22</v>
      </c>
      <c r="D139" s="4">
        <v>40.130000000000003</v>
      </c>
      <c r="E139" s="4">
        <v>15.08</v>
      </c>
      <c r="F139" s="4">
        <v>29.25</v>
      </c>
      <c r="G139" s="4">
        <v>331.23</v>
      </c>
      <c r="H139" s="4">
        <v>53.06</v>
      </c>
      <c r="I139" s="4">
        <v>29.84</v>
      </c>
      <c r="J139" s="4">
        <v>194.16</v>
      </c>
      <c r="K139" s="4">
        <v>30.44</v>
      </c>
      <c r="L139" s="4">
        <v>13.55</v>
      </c>
      <c r="M139" s="4"/>
      <c r="N139" s="4">
        <f t="shared" si="3"/>
        <v>1262.4986382051643</v>
      </c>
      <c r="O139" s="4">
        <f t="shared" si="4"/>
        <v>-21.001361794835702</v>
      </c>
      <c r="P139" s="4">
        <f t="shared" si="5"/>
        <v>441.05719723758466</v>
      </c>
    </row>
    <row r="140" spans="1:16" x14ac:dyDescent="0.25">
      <c r="A140" s="9">
        <v>40716</v>
      </c>
      <c r="B140" s="4">
        <v>1287.1400000000001</v>
      </c>
      <c r="C140" s="4">
        <v>487.01</v>
      </c>
      <c r="D140" s="4">
        <v>40.049999999999997</v>
      </c>
      <c r="E140" s="4">
        <v>15.23</v>
      </c>
      <c r="F140" s="4">
        <v>29.35</v>
      </c>
      <c r="G140" s="4">
        <v>322.61</v>
      </c>
      <c r="H140" s="4">
        <v>52.7</v>
      </c>
      <c r="I140" s="4">
        <v>29.86</v>
      </c>
      <c r="J140" s="4">
        <v>191.63</v>
      </c>
      <c r="K140" s="4">
        <v>30.01</v>
      </c>
      <c r="L140" s="4">
        <v>13.7</v>
      </c>
      <c r="M140" s="4"/>
      <c r="N140" s="4">
        <f t="shared" si="3"/>
        <v>1258.2012708221218</v>
      </c>
      <c r="O140" s="4">
        <f t="shared" si="4"/>
        <v>-28.938729177878258</v>
      </c>
      <c r="P140" s="4">
        <f t="shared" si="5"/>
        <v>837.45004643058246</v>
      </c>
    </row>
    <row r="141" spans="1:16" x14ac:dyDescent="0.25">
      <c r="A141" s="9">
        <v>40715</v>
      </c>
      <c r="B141" s="4">
        <v>1295.52</v>
      </c>
      <c r="C141" s="4">
        <v>493</v>
      </c>
      <c r="D141" s="4">
        <v>39.9</v>
      </c>
      <c r="E141" s="4">
        <v>15.35</v>
      </c>
      <c r="F141" s="4">
        <v>29.78</v>
      </c>
      <c r="G141" s="4">
        <v>325.3</v>
      </c>
      <c r="H141" s="4">
        <v>53.09</v>
      </c>
      <c r="I141" s="4">
        <v>30.06</v>
      </c>
      <c r="J141" s="4">
        <v>194.23</v>
      </c>
      <c r="K141" s="4">
        <v>32.01</v>
      </c>
      <c r="L141" s="4">
        <v>14</v>
      </c>
      <c r="M141" s="4"/>
      <c r="N141" s="4">
        <f t="shared" si="3"/>
        <v>1274.0261872256933</v>
      </c>
      <c r="O141" s="4">
        <f t="shared" si="4"/>
        <v>-21.493812774306662</v>
      </c>
      <c r="P141" s="4">
        <f t="shared" si="5"/>
        <v>461.98398757694821</v>
      </c>
    </row>
    <row r="142" spans="1:16" x14ac:dyDescent="0.25">
      <c r="A142" s="9">
        <v>40714</v>
      </c>
      <c r="B142" s="4">
        <v>1278.3599999999999</v>
      </c>
      <c r="C142" s="4">
        <v>484.58</v>
      </c>
      <c r="D142" s="4">
        <v>40.1</v>
      </c>
      <c r="E142" s="4">
        <v>14.99</v>
      </c>
      <c r="F142" s="4">
        <v>28.82</v>
      </c>
      <c r="G142" s="4">
        <v>315.32</v>
      </c>
      <c r="H142" s="4">
        <v>52.09</v>
      </c>
      <c r="I142" s="4">
        <v>29.24</v>
      </c>
      <c r="J142" s="4">
        <v>187.72</v>
      </c>
      <c r="K142" s="4">
        <v>30.95</v>
      </c>
      <c r="L142" s="4">
        <v>13.78</v>
      </c>
      <c r="M142" s="4"/>
      <c r="N142" s="4">
        <f t="shared" si="3"/>
        <v>1256.5932192839816</v>
      </c>
      <c r="O142" s="4">
        <f t="shared" si="4"/>
        <v>-21.766780716018275</v>
      </c>
      <c r="P142" s="4">
        <f t="shared" si="5"/>
        <v>473.79274273922505</v>
      </c>
    </row>
    <row r="143" spans="1:16" x14ac:dyDescent="0.25">
      <c r="A143" s="9">
        <v>40711</v>
      </c>
      <c r="B143" s="4">
        <v>1271.5</v>
      </c>
      <c r="C143" s="4">
        <v>485.02</v>
      </c>
      <c r="D143" s="4">
        <v>39.54</v>
      </c>
      <c r="E143" s="4">
        <v>14.7</v>
      </c>
      <c r="F143" s="4">
        <v>28.83</v>
      </c>
      <c r="G143" s="4">
        <v>320.26</v>
      </c>
      <c r="H143" s="4">
        <v>51.65</v>
      </c>
      <c r="I143" s="4">
        <v>29.49</v>
      </c>
      <c r="J143" s="4">
        <v>186.37</v>
      </c>
      <c r="K143" s="4">
        <v>30.47</v>
      </c>
      <c r="L143" s="4">
        <v>13.72</v>
      </c>
      <c r="M143" s="4"/>
      <c r="N143" s="4">
        <f t="shared" si="3"/>
        <v>1245.6130999572169</v>
      </c>
      <c r="O143" s="4">
        <f t="shared" si="4"/>
        <v>-25.886900042783054</v>
      </c>
      <c r="P143" s="4">
        <f t="shared" si="5"/>
        <v>670.13159382504125</v>
      </c>
    </row>
    <row r="144" spans="1:16" x14ac:dyDescent="0.25">
      <c r="A144" s="9">
        <v>40710</v>
      </c>
      <c r="B144" s="4">
        <v>1267.6400000000001</v>
      </c>
      <c r="C144" s="4">
        <v>500.37</v>
      </c>
      <c r="D144" s="4">
        <v>39.65</v>
      </c>
      <c r="E144" s="4">
        <v>14.78</v>
      </c>
      <c r="F144" s="4">
        <v>28.47</v>
      </c>
      <c r="G144" s="4">
        <v>325.16000000000003</v>
      </c>
      <c r="H144" s="4">
        <v>51.46</v>
      </c>
      <c r="I144" s="4">
        <v>29.47</v>
      </c>
      <c r="J144" s="4">
        <v>183.65</v>
      </c>
      <c r="K144" s="4">
        <v>30.8</v>
      </c>
      <c r="L144" s="4">
        <v>13.59</v>
      </c>
      <c r="M144" s="4"/>
      <c r="N144" s="4">
        <f t="shared" si="3"/>
        <v>1250.6961050995933</v>
      </c>
      <c r="O144" s="4">
        <f t="shared" si="4"/>
        <v>-16.943894900406804</v>
      </c>
      <c r="P144" s="4">
        <f t="shared" si="5"/>
        <v>287.09557439603168</v>
      </c>
    </row>
    <row r="145" spans="1:16" x14ac:dyDescent="0.25">
      <c r="A145" s="9">
        <v>40709</v>
      </c>
      <c r="B145" s="4">
        <v>1265.42</v>
      </c>
      <c r="C145" s="4">
        <v>502.95</v>
      </c>
      <c r="D145" s="4">
        <v>39.65</v>
      </c>
      <c r="E145" s="4">
        <v>14.81</v>
      </c>
      <c r="F145" s="4">
        <v>28.66</v>
      </c>
      <c r="G145" s="4">
        <v>326.75</v>
      </c>
      <c r="H145" s="4">
        <v>51.95</v>
      </c>
      <c r="I145" s="4">
        <v>28.99</v>
      </c>
      <c r="J145" s="4">
        <v>185.98</v>
      </c>
      <c r="K145" s="4">
        <v>31.13</v>
      </c>
      <c r="L145" s="4">
        <v>13.53</v>
      </c>
      <c r="M145" s="4"/>
      <c r="N145" s="4">
        <f t="shared" si="3"/>
        <v>1255.6490562687882</v>
      </c>
      <c r="O145" s="4">
        <f t="shared" si="4"/>
        <v>-9.7709437312119007</v>
      </c>
      <c r="P145" s="4">
        <f t="shared" si="5"/>
        <v>95.471341398509139</v>
      </c>
    </row>
    <row r="146" spans="1:16" x14ac:dyDescent="0.25">
      <c r="A146" s="9">
        <v>40708</v>
      </c>
      <c r="B146" s="4">
        <v>1287.8699999999999</v>
      </c>
      <c r="C146" s="4">
        <v>508.37</v>
      </c>
      <c r="D146" s="4">
        <v>39.78</v>
      </c>
      <c r="E146" s="4">
        <v>15.2</v>
      </c>
      <c r="F146" s="4">
        <v>29.76</v>
      </c>
      <c r="G146" s="4">
        <v>332.44</v>
      </c>
      <c r="H146" s="4">
        <v>53.12</v>
      </c>
      <c r="I146" s="4">
        <v>29.54</v>
      </c>
      <c r="J146" s="4">
        <v>189.96</v>
      </c>
      <c r="K146" s="4">
        <v>32.090000000000003</v>
      </c>
      <c r="L146" s="4">
        <v>14.06</v>
      </c>
      <c r="M146" s="4"/>
      <c r="N146" s="4">
        <f t="shared" si="3"/>
        <v>1276.8725718666515</v>
      </c>
      <c r="O146" s="4">
        <f t="shared" si="4"/>
        <v>-10.997428133348421</v>
      </c>
      <c r="P146" s="4">
        <f t="shared" si="5"/>
        <v>120.94342554816335</v>
      </c>
    </row>
    <row r="147" spans="1:16" x14ac:dyDescent="0.25">
      <c r="A147" s="9">
        <v>40707</v>
      </c>
      <c r="B147" s="4">
        <v>1271.83</v>
      </c>
      <c r="C147" s="4">
        <v>504.73</v>
      </c>
      <c r="D147" s="4">
        <v>39.96</v>
      </c>
      <c r="E147" s="4">
        <v>15.16</v>
      </c>
      <c r="F147" s="4">
        <v>29.86</v>
      </c>
      <c r="G147" s="4">
        <v>326.60000000000002</v>
      </c>
      <c r="H147" s="4">
        <v>52.4</v>
      </c>
      <c r="I147" s="4">
        <v>29.39</v>
      </c>
      <c r="J147" s="4">
        <v>186.29</v>
      </c>
      <c r="K147" s="4">
        <v>31.66</v>
      </c>
      <c r="L147" s="4">
        <v>13.6</v>
      </c>
      <c r="M147" s="4"/>
      <c r="N147" s="4">
        <f t="shared" si="3"/>
        <v>1269.8345474641433</v>
      </c>
      <c r="O147" s="4">
        <f t="shared" si="4"/>
        <v>-1.9954525358566571</v>
      </c>
      <c r="P147" s="4">
        <f t="shared" si="5"/>
        <v>3.9818308228567632</v>
      </c>
    </row>
    <row r="148" spans="1:16" x14ac:dyDescent="0.25">
      <c r="A148" s="9">
        <v>40704</v>
      </c>
      <c r="B148" s="4">
        <v>1270.98</v>
      </c>
      <c r="C148" s="4">
        <v>509.51</v>
      </c>
      <c r="D148" s="4">
        <v>40.229999999999997</v>
      </c>
      <c r="E148" s="4">
        <v>15.2</v>
      </c>
      <c r="F148" s="4">
        <v>29.96</v>
      </c>
      <c r="G148" s="4">
        <v>325.89999999999998</v>
      </c>
      <c r="H148" s="4">
        <v>52.35</v>
      </c>
      <c r="I148" s="4">
        <v>29.45</v>
      </c>
      <c r="J148" s="4">
        <v>186.53</v>
      </c>
      <c r="K148" s="4">
        <v>31.67</v>
      </c>
      <c r="L148" s="4">
        <v>13.66</v>
      </c>
      <c r="M148" s="4"/>
      <c r="N148" s="4">
        <f t="shared" si="3"/>
        <v>1274.5350685242106</v>
      </c>
      <c r="O148" s="4">
        <f t="shared" si="4"/>
        <v>3.5550685242105828</v>
      </c>
      <c r="P148" s="4">
        <f t="shared" si="5"/>
        <v>12.638512211832811</v>
      </c>
    </row>
    <row r="149" spans="1:16" x14ac:dyDescent="0.25">
      <c r="A149" s="9">
        <v>40703</v>
      </c>
      <c r="B149" s="4">
        <v>1289</v>
      </c>
      <c r="C149" s="4">
        <v>516.73</v>
      </c>
      <c r="D149" s="4">
        <v>41.16</v>
      </c>
      <c r="E149" s="4">
        <v>15.22</v>
      </c>
      <c r="F149" s="4">
        <v>30.66</v>
      </c>
      <c r="G149" s="4">
        <v>331.49</v>
      </c>
      <c r="H149" s="4">
        <v>52.52</v>
      </c>
      <c r="I149" s="4">
        <v>30.04</v>
      </c>
      <c r="J149" s="4">
        <v>189.68</v>
      </c>
      <c r="K149" s="4">
        <v>32.22</v>
      </c>
      <c r="L149" s="4">
        <v>14.23</v>
      </c>
      <c r="M149" s="4"/>
      <c r="N149" s="4">
        <f t="shared" si="3"/>
        <v>1297.5781066838795</v>
      </c>
      <c r="O149" s="4">
        <f t="shared" si="4"/>
        <v>8.5781066838794686</v>
      </c>
      <c r="P149" s="4">
        <f t="shared" si="5"/>
        <v>73.583914280017609</v>
      </c>
    </row>
    <row r="150" spans="1:16" x14ac:dyDescent="0.25">
      <c r="A150" s="9">
        <v>40702</v>
      </c>
      <c r="B150" s="4">
        <v>1279.56</v>
      </c>
      <c r="C150" s="4">
        <v>519.16999999999996</v>
      </c>
      <c r="D150" s="4">
        <v>41.15</v>
      </c>
      <c r="E150" s="4">
        <v>15.1</v>
      </c>
      <c r="F150" s="4">
        <v>30.57</v>
      </c>
      <c r="G150" s="4">
        <v>332.24</v>
      </c>
      <c r="H150" s="4">
        <v>52.34</v>
      </c>
      <c r="I150" s="4">
        <v>30.26</v>
      </c>
      <c r="J150" s="4">
        <v>188.05</v>
      </c>
      <c r="K150" s="4">
        <v>32.24</v>
      </c>
      <c r="L150" s="4">
        <v>14.02</v>
      </c>
      <c r="M150" s="4"/>
      <c r="N150" s="4">
        <f t="shared" si="3"/>
        <v>1296.0156174114036</v>
      </c>
      <c r="O150" s="4">
        <f t="shared" si="4"/>
        <v>16.455617411403637</v>
      </c>
      <c r="P150" s="4">
        <f t="shared" si="5"/>
        <v>270.78734439049055</v>
      </c>
    </row>
    <row r="151" spans="1:16" x14ac:dyDescent="0.25">
      <c r="A151" s="9">
        <v>40701</v>
      </c>
      <c r="B151" s="4">
        <v>1284.94</v>
      </c>
      <c r="C151" s="4">
        <v>519.03</v>
      </c>
      <c r="D151" s="4">
        <v>41.03</v>
      </c>
      <c r="E151" s="4">
        <v>15.45</v>
      </c>
      <c r="F151" s="4">
        <v>29.92</v>
      </c>
      <c r="G151" s="4">
        <v>332.04</v>
      </c>
      <c r="H151" s="4">
        <v>52.96</v>
      </c>
      <c r="I151" s="4">
        <v>31.37</v>
      </c>
      <c r="J151" s="4">
        <v>187.55</v>
      </c>
      <c r="K151" s="4">
        <v>33.01</v>
      </c>
      <c r="L151" s="4">
        <v>14.01</v>
      </c>
      <c r="M151" s="4"/>
      <c r="N151" s="4">
        <f t="shared" si="3"/>
        <v>1300.6016086900372</v>
      </c>
      <c r="O151" s="4">
        <f t="shared" si="4"/>
        <v>15.661608690037156</v>
      </c>
      <c r="P151" s="4">
        <f t="shared" si="5"/>
        <v>245.28598675984736</v>
      </c>
    </row>
    <row r="152" spans="1:16" x14ac:dyDescent="0.25">
      <c r="A152" s="9">
        <v>40700</v>
      </c>
      <c r="B152" s="4">
        <v>1286.17</v>
      </c>
      <c r="C152" s="4">
        <v>521.05999999999995</v>
      </c>
      <c r="D152" s="4">
        <v>40.909999999999997</v>
      </c>
      <c r="E152" s="4">
        <v>15.45</v>
      </c>
      <c r="F152" s="4">
        <v>29.56</v>
      </c>
      <c r="G152" s="4">
        <v>338.04</v>
      </c>
      <c r="H152" s="4">
        <v>53.24</v>
      </c>
      <c r="I152" s="4">
        <v>31.84</v>
      </c>
      <c r="J152" s="4">
        <v>185.69</v>
      </c>
      <c r="K152" s="4">
        <v>32.840000000000003</v>
      </c>
      <c r="L152" s="4">
        <v>14.02</v>
      </c>
      <c r="M152" s="4"/>
      <c r="N152" s="4">
        <f t="shared" si="3"/>
        <v>1300.0565448703514</v>
      </c>
      <c r="O152" s="4">
        <f t="shared" si="4"/>
        <v>13.886544870351372</v>
      </c>
      <c r="P152" s="4">
        <f t="shared" si="5"/>
        <v>192.836128436282</v>
      </c>
    </row>
    <row r="153" spans="1:16" x14ac:dyDescent="0.25">
      <c r="A153" s="9">
        <v>40697</v>
      </c>
      <c r="B153" s="4">
        <v>1300.1600000000001</v>
      </c>
      <c r="C153" s="4">
        <v>523.08000000000004</v>
      </c>
      <c r="D153" s="4">
        <v>41.05</v>
      </c>
      <c r="E153" s="4">
        <v>15.68</v>
      </c>
      <c r="F153" s="4">
        <v>30.3</v>
      </c>
      <c r="G153" s="4">
        <v>343.44</v>
      </c>
      <c r="H153" s="4">
        <v>53.54</v>
      </c>
      <c r="I153" s="4">
        <v>32.83</v>
      </c>
      <c r="J153" s="4">
        <v>188.32</v>
      </c>
      <c r="K153" s="4">
        <v>33.270000000000003</v>
      </c>
      <c r="L153" s="4">
        <v>14.49</v>
      </c>
      <c r="M153" s="4"/>
      <c r="N153" s="4">
        <f t="shared" si="3"/>
        <v>1312.762992462892</v>
      </c>
      <c r="O153" s="4">
        <f t="shared" si="4"/>
        <v>12.602992462891962</v>
      </c>
      <c r="P153" s="4">
        <f t="shared" si="5"/>
        <v>158.83541901971159</v>
      </c>
    </row>
    <row r="154" spans="1:16" x14ac:dyDescent="0.25">
      <c r="A154" s="9">
        <v>40696</v>
      </c>
      <c r="B154" s="4">
        <v>1312.94</v>
      </c>
      <c r="C154" s="4">
        <v>528.05999999999995</v>
      </c>
      <c r="D154" s="4">
        <v>41.42</v>
      </c>
      <c r="E154" s="4">
        <v>16.02</v>
      </c>
      <c r="F154" s="4">
        <v>31.28</v>
      </c>
      <c r="G154" s="4">
        <v>346.1</v>
      </c>
      <c r="H154" s="4">
        <v>54.67</v>
      </c>
      <c r="I154" s="4">
        <v>33.619999999999997</v>
      </c>
      <c r="J154" s="4">
        <v>193.65</v>
      </c>
      <c r="K154" s="4">
        <v>34.26</v>
      </c>
      <c r="L154" s="4">
        <v>14.76</v>
      </c>
      <c r="M154" s="4"/>
      <c r="N154" s="4">
        <f t="shared" si="3"/>
        <v>1334.7986357744253</v>
      </c>
      <c r="O154" s="4">
        <f t="shared" si="4"/>
        <v>21.858635774425238</v>
      </c>
      <c r="P154" s="4">
        <f t="shared" si="5"/>
        <v>477.79995791898284</v>
      </c>
    </row>
    <row r="155" spans="1:16" x14ac:dyDescent="0.25">
      <c r="A155" s="9">
        <v>40695</v>
      </c>
      <c r="B155" s="4">
        <v>1314.55</v>
      </c>
      <c r="C155" s="4">
        <v>525.6</v>
      </c>
      <c r="D155" s="4">
        <v>41.28</v>
      </c>
      <c r="E155" s="4">
        <v>15.85</v>
      </c>
      <c r="F155" s="4">
        <v>30.64</v>
      </c>
      <c r="G155" s="4">
        <v>345.51</v>
      </c>
      <c r="H155" s="4">
        <v>54.71</v>
      </c>
      <c r="I155" s="4">
        <v>33.19</v>
      </c>
      <c r="J155" s="4">
        <v>192.4</v>
      </c>
      <c r="K155" s="4">
        <v>34.119999999999997</v>
      </c>
      <c r="L155" s="4">
        <v>14.99</v>
      </c>
      <c r="M155" s="4"/>
      <c r="N155" s="4">
        <f t="shared" si="3"/>
        <v>1329.7531822026033</v>
      </c>
      <c r="O155" s="4">
        <f t="shared" si="4"/>
        <v>15.20318220260333</v>
      </c>
      <c r="P155" s="4">
        <f t="shared" si="5"/>
        <v>231.13674908555464</v>
      </c>
    </row>
    <row r="156" spans="1:16" x14ac:dyDescent="0.25">
      <c r="A156" s="9">
        <v>40694</v>
      </c>
      <c r="B156" s="4">
        <v>1345.2</v>
      </c>
      <c r="C156" s="4">
        <v>529.02</v>
      </c>
      <c r="D156" s="4">
        <v>41.74</v>
      </c>
      <c r="E156" s="4">
        <v>16.55</v>
      </c>
      <c r="F156" s="4">
        <v>31.17</v>
      </c>
      <c r="G156" s="4">
        <v>347.83</v>
      </c>
      <c r="H156" s="4">
        <v>55.83</v>
      </c>
      <c r="I156" s="4">
        <v>33.94</v>
      </c>
      <c r="J156" s="4">
        <v>196.69</v>
      </c>
      <c r="K156" s="4">
        <v>34.630000000000003</v>
      </c>
      <c r="L156" s="4">
        <v>15.81</v>
      </c>
      <c r="M156" s="4"/>
      <c r="N156" s="4">
        <f t="shared" si="3"/>
        <v>1351.6436819085595</v>
      </c>
      <c r="O156" s="4">
        <f t="shared" si="4"/>
        <v>6.4436819085594834</v>
      </c>
      <c r="P156" s="4">
        <f t="shared" si="5"/>
        <v>41.521036538696784</v>
      </c>
    </row>
    <row r="157" spans="1:16" x14ac:dyDescent="0.25">
      <c r="A157" s="9">
        <v>40690</v>
      </c>
      <c r="B157" s="4">
        <v>1331.1</v>
      </c>
      <c r="C157" s="4">
        <v>520.9</v>
      </c>
      <c r="D157" s="4">
        <v>41.19</v>
      </c>
      <c r="E157" s="4">
        <v>16.02</v>
      </c>
      <c r="F157" s="4">
        <v>30.68</v>
      </c>
      <c r="G157" s="4">
        <v>337.41</v>
      </c>
      <c r="H157" s="4">
        <v>55.19</v>
      </c>
      <c r="I157" s="4">
        <v>33.659999999999997</v>
      </c>
      <c r="J157" s="4">
        <v>194.13</v>
      </c>
      <c r="K157" s="4">
        <v>34.29</v>
      </c>
      <c r="L157" s="4">
        <v>15.71</v>
      </c>
      <c r="M157" s="4"/>
      <c r="N157" s="4">
        <f t="shared" ref="N157:N220" si="6">SUMPRODUCT($C$6:$L$6,C157:L157)</f>
        <v>1332.3346809942582</v>
      </c>
      <c r="O157" s="4">
        <f t="shared" ref="O157:O220" si="7">N157-B157</f>
        <v>1.2346809942582695</v>
      </c>
      <c r="P157" s="4">
        <f t="shared" ref="P157:P220" si="8">O157^2</f>
        <v>1.5244371575825888</v>
      </c>
    </row>
    <row r="158" spans="1:16" x14ac:dyDescent="0.25">
      <c r="A158" s="9">
        <v>40689</v>
      </c>
      <c r="B158" s="4">
        <v>1325.69</v>
      </c>
      <c r="C158" s="4">
        <v>518.13</v>
      </c>
      <c r="D158" s="4">
        <v>40.9</v>
      </c>
      <c r="E158" s="4">
        <v>15.98</v>
      </c>
      <c r="F158" s="4">
        <v>30.66</v>
      </c>
      <c r="G158" s="4">
        <v>335</v>
      </c>
      <c r="H158" s="4">
        <v>54.54</v>
      </c>
      <c r="I158" s="4">
        <v>33.18</v>
      </c>
      <c r="J158" s="4">
        <v>195</v>
      </c>
      <c r="K158" s="4">
        <v>34.54</v>
      </c>
      <c r="L158" s="4">
        <v>15.42</v>
      </c>
      <c r="M158" s="4"/>
      <c r="N158" s="4">
        <f t="shared" si="6"/>
        <v>1325.1704727519568</v>
      </c>
      <c r="O158" s="4">
        <f t="shared" si="7"/>
        <v>-0.51952724804323225</v>
      </c>
      <c r="P158" s="4">
        <f t="shared" si="8"/>
        <v>0.26990856145937414</v>
      </c>
    </row>
    <row r="159" spans="1:16" x14ac:dyDescent="0.25">
      <c r="A159" s="9">
        <v>40688</v>
      </c>
      <c r="B159" s="4">
        <v>1320.47</v>
      </c>
      <c r="C159" s="4">
        <v>519.66999999999996</v>
      </c>
      <c r="D159" s="4">
        <v>40.479999999999997</v>
      </c>
      <c r="E159" s="4">
        <v>16.149999999999999</v>
      </c>
      <c r="F159" s="4">
        <v>30.7</v>
      </c>
      <c r="G159" s="4">
        <v>336.78</v>
      </c>
      <c r="H159" s="4">
        <v>54</v>
      </c>
      <c r="I159" s="4">
        <v>32.880000000000003</v>
      </c>
      <c r="J159" s="4">
        <v>192.26</v>
      </c>
      <c r="K159" s="4">
        <v>34.130000000000003</v>
      </c>
      <c r="L159" s="4">
        <v>15.36</v>
      </c>
      <c r="M159" s="4"/>
      <c r="N159" s="4">
        <f t="shared" si="6"/>
        <v>1316.5914294795334</v>
      </c>
      <c r="O159" s="4">
        <f t="shared" si="7"/>
        <v>-3.8785705204666101</v>
      </c>
      <c r="P159" s="4">
        <f t="shared" si="8"/>
        <v>15.043309282232631</v>
      </c>
    </row>
    <row r="160" spans="1:16" x14ac:dyDescent="0.25">
      <c r="A160" s="9">
        <v>40687</v>
      </c>
      <c r="B160" s="4">
        <v>1316.28</v>
      </c>
      <c r="C160" s="4">
        <v>518.26</v>
      </c>
      <c r="D160" s="4">
        <v>40.42</v>
      </c>
      <c r="E160" s="4">
        <v>16.14</v>
      </c>
      <c r="F160" s="4">
        <v>30.82</v>
      </c>
      <c r="G160" s="4">
        <v>332.19</v>
      </c>
      <c r="H160" s="4">
        <v>53.9</v>
      </c>
      <c r="I160" s="4">
        <v>32.94</v>
      </c>
      <c r="J160" s="4">
        <v>193.27</v>
      </c>
      <c r="K160" s="4">
        <v>34.14</v>
      </c>
      <c r="L160" s="4">
        <v>15.16</v>
      </c>
      <c r="M160" s="4"/>
      <c r="N160" s="4">
        <f t="shared" si="6"/>
        <v>1313.8225704137719</v>
      </c>
      <c r="O160" s="4">
        <f t="shared" si="7"/>
        <v>-2.4574295862280451</v>
      </c>
      <c r="P160" s="4">
        <f t="shared" si="8"/>
        <v>6.0389601712689407</v>
      </c>
    </row>
    <row r="161" spans="1:16" x14ac:dyDescent="0.25">
      <c r="A161" s="9">
        <v>40686</v>
      </c>
      <c r="B161" s="4">
        <v>1317.37</v>
      </c>
      <c r="C161" s="4">
        <v>518.39</v>
      </c>
      <c r="D161" s="4">
        <v>40.43</v>
      </c>
      <c r="E161" s="4">
        <v>16.059999999999999</v>
      </c>
      <c r="F161" s="4">
        <v>31.63</v>
      </c>
      <c r="G161" s="4">
        <v>334.4</v>
      </c>
      <c r="H161" s="4">
        <v>54.17</v>
      </c>
      <c r="I161" s="4">
        <v>33.299999999999997</v>
      </c>
      <c r="J161" s="4">
        <v>196.22</v>
      </c>
      <c r="K161" s="4">
        <v>34.43</v>
      </c>
      <c r="L161" s="4">
        <v>15.18</v>
      </c>
      <c r="M161" s="4"/>
      <c r="N161" s="4">
        <f t="shared" si="6"/>
        <v>1319.9705313169695</v>
      </c>
      <c r="O161" s="4">
        <f t="shared" si="7"/>
        <v>2.6005313169696365</v>
      </c>
      <c r="P161" s="4">
        <f t="shared" si="8"/>
        <v>6.7627631305398319</v>
      </c>
    </row>
    <row r="162" spans="1:16" x14ac:dyDescent="0.25">
      <c r="A162" s="9">
        <v>40683</v>
      </c>
      <c r="B162" s="4">
        <v>1333.27</v>
      </c>
      <c r="C162" s="4">
        <v>524.03</v>
      </c>
      <c r="D162" s="4">
        <v>40.98</v>
      </c>
      <c r="E162" s="4">
        <v>16.3</v>
      </c>
      <c r="F162" s="4">
        <v>32.479999999999997</v>
      </c>
      <c r="G162" s="4">
        <v>335.22</v>
      </c>
      <c r="H162" s="4">
        <v>54.74</v>
      </c>
      <c r="I162" s="4">
        <v>34.200000000000003</v>
      </c>
      <c r="J162" s="4">
        <v>198.65</v>
      </c>
      <c r="K162" s="4">
        <v>35.31</v>
      </c>
      <c r="L162" s="4">
        <v>15.6</v>
      </c>
      <c r="M162" s="4"/>
      <c r="N162" s="4">
        <f t="shared" si="6"/>
        <v>1340.8498452043984</v>
      </c>
      <c r="O162" s="4">
        <f t="shared" si="7"/>
        <v>7.5798452043984526</v>
      </c>
      <c r="P162" s="4">
        <f t="shared" si="8"/>
        <v>57.454053322642217</v>
      </c>
    </row>
    <row r="163" spans="1:16" x14ac:dyDescent="0.25">
      <c r="A163" s="9">
        <v>40682</v>
      </c>
      <c r="B163" s="4">
        <v>1343.6</v>
      </c>
      <c r="C163" s="4">
        <v>531.25</v>
      </c>
      <c r="D163" s="4">
        <v>40.19</v>
      </c>
      <c r="E163" s="4">
        <v>16.350000000000001</v>
      </c>
      <c r="F163" s="4">
        <v>32.9</v>
      </c>
      <c r="G163" s="4">
        <v>340.53</v>
      </c>
      <c r="H163" s="4">
        <v>54.97</v>
      </c>
      <c r="I163" s="4">
        <v>32.65</v>
      </c>
      <c r="J163" s="4">
        <v>198.8</v>
      </c>
      <c r="K163" s="4">
        <v>35.409999999999997</v>
      </c>
      <c r="L163" s="4">
        <v>15.9</v>
      </c>
      <c r="M163" s="4"/>
      <c r="N163" s="4">
        <f t="shared" si="6"/>
        <v>1337.1818403592185</v>
      </c>
      <c r="O163" s="4">
        <f t="shared" si="7"/>
        <v>-6.4181596407813686</v>
      </c>
      <c r="P163" s="4">
        <f t="shared" si="8"/>
        <v>41.192773174554823</v>
      </c>
    </row>
    <row r="164" spans="1:16" x14ac:dyDescent="0.25">
      <c r="A164" s="9">
        <v>40681</v>
      </c>
      <c r="B164" s="4">
        <v>1340.68</v>
      </c>
      <c r="C164" s="4">
        <v>529.80999999999995</v>
      </c>
      <c r="D164" s="4">
        <v>40.340000000000003</v>
      </c>
      <c r="E164" s="4">
        <v>15.96</v>
      </c>
      <c r="F164" s="4">
        <v>32.880000000000003</v>
      </c>
      <c r="G164" s="4">
        <v>339.87</v>
      </c>
      <c r="H164" s="4">
        <v>54.54</v>
      </c>
      <c r="I164" s="4">
        <v>32.479999999999997</v>
      </c>
      <c r="J164" s="4">
        <v>197.09</v>
      </c>
      <c r="K164" s="4">
        <v>34.869999999999997</v>
      </c>
      <c r="L164" s="4">
        <v>15.89</v>
      </c>
      <c r="M164" s="4"/>
      <c r="N164" s="4">
        <f t="shared" si="6"/>
        <v>1332.3260099897764</v>
      </c>
      <c r="O164" s="4">
        <f t="shared" si="7"/>
        <v>-8.353990010223697</v>
      </c>
      <c r="P164" s="4">
        <f t="shared" si="8"/>
        <v>69.78914909091732</v>
      </c>
    </row>
    <row r="165" spans="1:16" x14ac:dyDescent="0.25">
      <c r="A165" s="9">
        <v>40680</v>
      </c>
      <c r="B165" s="4">
        <v>1328.98</v>
      </c>
      <c r="C165" s="4">
        <v>530.46</v>
      </c>
      <c r="D165" s="4">
        <v>40.47</v>
      </c>
      <c r="E165" s="4">
        <v>16</v>
      </c>
      <c r="F165" s="4">
        <v>32.65</v>
      </c>
      <c r="G165" s="4">
        <v>336.14</v>
      </c>
      <c r="H165" s="4">
        <v>53.98</v>
      </c>
      <c r="I165" s="4">
        <v>32.4</v>
      </c>
      <c r="J165" s="4">
        <v>194.81</v>
      </c>
      <c r="K165" s="4">
        <v>34.72</v>
      </c>
      <c r="L165" s="4">
        <v>15.64</v>
      </c>
      <c r="M165" s="4"/>
      <c r="N165" s="4">
        <f t="shared" si="6"/>
        <v>1328.4143146587255</v>
      </c>
      <c r="O165" s="4">
        <f t="shared" si="7"/>
        <v>-0.56568534127450221</v>
      </c>
      <c r="P165" s="4">
        <f t="shared" si="8"/>
        <v>0.31999990533285005</v>
      </c>
    </row>
    <row r="166" spans="1:16" x14ac:dyDescent="0.25">
      <c r="A166" s="9">
        <v>40679</v>
      </c>
      <c r="B166" s="4">
        <v>1329.47</v>
      </c>
      <c r="C166" s="4">
        <v>518.41999999999996</v>
      </c>
      <c r="D166" s="4">
        <v>40.56</v>
      </c>
      <c r="E166" s="4">
        <v>15.81</v>
      </c>
      <c r="F166" s="4">
        <v>32.369999999999997</v>
      </c>
      <c r="G166" s="4">
        <v>333.3</v>
      </c>
      <c r="H166" s="4">
        <v>53.34</v>
      </c>
      <c r="I166" s="4">
        <v>32.950000000000003</v>
      </c>
      <c r="J166" s="4">
        <v>192.51</v>
      </c>
      <c r="K166" s="4">
        <v>34.39</v>
      </c>
      <c r="L166" s="4">
        <v>15.84</v>
      </c>
      <c r="M166" s="4"/>
      <c r="N166" s="4">
        <f t="shared" si="6"/>
        <v>1321.5958479140393</v>
      </c>
      <c r="O166" s="4">
        <f t="shared" si="7"/>
        <v>-7.874152085960759</v>
      </c>
      <c r="P166" s="4">
        <f t="shared" si="8"/>
        <v>62.002271072840173</v>
      </c>
    </row>
    <row r="167" spans="1:16" x14ac:dyDescent="0.25">
      <c r="A167" s="9">
        <v>40676</v>
      </c>
      <c r="B167" s="4">
        <v>1337.77</v>
      </c>
      <c r="C167" s="4">
        <v>529.54999999999995</v>
      </c>
      <c r="D167" s="4">
        <v>41.2</v>
      </c>
      <c r="E167" s="4">
        <v>16.55</v>
      </c>
      <c r="F167" s="4">
        <v>33.57</v>
      </c>
      <c r="G167" s="4">
        <v>340.5</v>
      </c>
      <c r="H167" s="4">
        <v>54.47</v>
      </c>
      <c r="I167" s="4">
        <v>33.950000000000003</v>
      </c>
      <c r="J167" s="4">
        <v>202.56</v>
      </c>
      <c r="K167" s="4">
        <v>35.33</v>
      </c>
      <c r="L167" s="4">
        <v>16.059999999999999</v>
      </c>
      <c r="M167" s="4"/>
      <c r="N167" s="4">
        <f t="shared" si="6"/>
        <v>1351.4874915718588</v>
      </c>
      <c r="O167" s="4">
        <f t="shared" si="7"/>
        <v>13.717491571858773</v>
      </c>
      <c r="P167" s="4">
        <f t="shared" si="8"/>
        <v>188.16957502401647</v>
      </c>
    </row>
    <row r="168" spans="1:16" x14ac:dyDescent="0.25">
      <c r="A168" s="9">
        <v>40675</v>
      </c>
      <c r="B168" s="4">
        <v>1348.65</v>
      </c>
      <c r="C168" s="4">
        <v>535.04999999999995</v>
      </c>
      <c r="D168" s="4">
        <v>41.29</v>
      </c>
      <c r="E168" s="4">
        <v>17.170000000000002</v>
      </c>
      <c r="F168" s="4">
        <v>33.58</v>
      </c>
      <c r="G168" s="4">
        <v>346.57</v>
      </c>
      <c r="H168" s="4">
        <v>54.7</v>
      </c>
      <c r="I168" s="4">
        <v>34.15</v>
      </c>
      <c r="J168" s="4">
        <v>206.07</v>
      </c>
      <c r="K168" s="4">
        <v>35.86</v>
      </c>
      <c r="L168" s="4">
        <v>16.3</v>
      </c>
      <c r="M168" s="4"/>
      <c r="N168" s="4">
        <f t="shared" si="6"/>
        <v>1362.5270927586173</v>
      </c>
      <c r="O168" s="4">
        <f t="shared" si="7"/>
        <v>13.877092758617209</v>
      </c>
      <c r="P168" s="4">
        <f t="shared" si="8"/>
        <v>192.57370343126618</v>
      </c>
    </row>
    <row r="169" spans="1:16" x14ac:dyDescent="0.25">
      <c r="A169" s="9">
        <v>40674</v>
      </c>
      <c r="B169" s="4">
        <v>1342.08</v>
      </c>
      <c r="C169" s="4">
        <v>535.45000000000005</v>
      </c>
      <c r="D169" s="4">
        <v>40.770000000000003</v>
      </c>
      <c r="E169" s="4">
        <v>17.2</v>
      </c>
      <c r="F169" s="4">
        <v>33.31</v>
      </c>
      <c r="G169" s="4">
        <v>347.23</v>
      </c>
      <c r="H169" s="4">
        <v>53.15</v>
      </c>
      <c r="I169" s="4">
        <v>34.14</v>
      </c>
      <c r="J169" s="4">
        <v>204.38</v>
      </c>
      <c r="K169" s="4">
        <v>35.4</v>
      </c>
      <c r="L169" s="4">
        <v>16.329999999999998</v>
      </c>
      <c r="M169" s="4"/>
      <c r="N169" s="4">
        <f t="shared" si="6"/>
        <v>1347.4633454774221</v>
      </c>
      <c r="O169" s="4">
        <f t="shared" si="7"/>
        <v>5.3833454774221536</v>
      </c>
      <c r="P169" s="4">
        <f t="shared" si="8"/>
        <v>28.980408529281554</v>
      </c>
    </row>
    <row r="170" spans="1:16" x14ac:dyDescent="0.25">
      <c r="A170" s="9">
        <v>40673</v>
      </c>
      <c r="B170" s="4">
        <v>1357.16</v>
      </c>
      <c r="C170" s="4">
        <v>542.66</v>
      </c>
      <c r="D170" s="4">
        <v>41.04</v>
      </c>
      <c r="E170" s="4">
        <v>18.55</v>
      </c>
      <c r="F170" s="4">
        <v>33.93</v>
      </c>
      <c r="G170" s="4">
        <v>349.45</v>
      </c>
      <c r="H170" s="4">
        <v>53.66</v>
      </c>
      <c r="I170" s="4">
        <v>34.909999999999997</v>
      </c>
      <c r="J170" s="4">
        <v>203.94</v>
      </c>
      <c r="K170" s="4">
        <v>34.75</v>
      </c>
      <c r="L170" s="4">
        <v>16.399999999999999</v>
      </c>
      <c r="M170" s="4"/>
      <c r="N170" s="4">
        <f t="shared" si="6"/>
        <v>1358.2166494902515</v>
      </c>
      <c r="O170" s="4">
        <f t="shared" si="7"/>
        <v>1.0566494902514023</v>
      </c>
      <c r="P170" s="4">
        <f t="shared" si="8"/>
        <v>1.1165081452485484</v>
      </c>
    </row>
    <row r="171" spans="1:16" x14ac:dyDescent="0.25">
      <c r="A171" s="9">
        <v>40672</v>
      </c>
      <c r="B171" s="4">
        <v>1346.29</v>
      </c>
      <c r="C171" s="4">
        <v>537.67999999999995</v>
      </c>
      <c r="D171" s="4">
        <v>41.24</v>
      </c>
      <c r="E171" s="4">
        <v>18.559999999999999</v>
      </c>
      <c r="F171" s="4">
        <v>33.119999999999997</v>
      </c>
      <c r="G171" s="4">
        <v>347.6</v>
      </c>
      <c r="H171" s="4">
        <v>51.86</v>
      </c>
      <c r="I171" s="4">
        <v>34.590000000000003</v>
      </c>
      <c r="J171" s="4">
        <v>200.8</v>
      </c>
      <c r="K171" s="4">
        <v>33.97</v>
      </c>
      <c r="L171" s="4">
        <v>16.13</v>
      </c>
      <c r="M171" s="4"/>
      <c r="N171" s="4">
        <f t="shared" si="6"/>
        <v>1344.3312421222495</v>
      </c>
      <c r="O171" s="4">
        <f t="shared" si="7"/>
        <v>-1.9587578777504859</v>
      </c>
      <c r="P171" s="4">
        <f t="shared" si="8"/>
        <v>3.8367324236495874</v>
      </c>
    </row>
    <row r="172" spans="1:16" x14ac:dyDescent="0.25">
      <c r="A172" s="9">
        <v>40669</v>
      </c>
      <c r="B172" s="4">
        <v>1340.2</v>
      </c>
      <c r="C172" s="4">
        <v>535.29999999999995</v>
      </c>
      <c r="D172" s="4">
        <v>41.01</v>
      </c>
      <c r="E172" s="4">
        <v>18.649999999999999</v>
      </c>
      <c r="F172" s="4">
        <v>32.72</v>
      </c>
      <c r="G172" s="4">
        <v>346.66</v>
      </c>
      <c r="H172" s="4">
        <v>51.02</v>
      </c>
      <c r="I172" s="4">
        <v>34.619999999999997</v>
      </c>
      <c r="J172" s="4">
        <v>197.6</v>
      </c>
      <c r="K172" s="4">
        <v>33.4</v>
      </c>
      <c r="L172" s="4">
        <v>15.92</v>
      </c>
      <c r="M172" s="4"/>
      <c r="N172" s="4">
        <f t="shared" si="6"/>
        <v>1332.528567387835</v>
      </c>
      <c r="O172" s="4">
        <f t="shared" si="7"/>
        <v>-7.6714326121650629</v>
      </c>
      <c r="P172" s="4">
        <f t="shared" si="8"/>
        <v>58.850878322989679</v>
      </c>
    </row>
    <row r="173" spans="1:16" x14ac:dyDescent="0.25">
      <c r="A173" s="9">
        <v>40668</v>
      </c>
      <c r="B173" s="4">
        <v>1335.1</v>
      </c>
      <c r="C173" s="4">
        <v>534.27</v>
      </c>
      <c r="D173" s="4">
        <v>40.619999999999997</v>
      </c>
      <c r="E173" s="4">
        <v>18.43</v>
      </c>
      <c r="F173" s="4">
        <v>32.68</v>
      </c>
      <c r="G173" s="4">
        <v>346.75</v>
      </c>
      <c r="H173" s="4">
        <v>51.26</v>
      </c>
      <c r="I173" s="4">
        <v>35.17</v>
      </c>
      <c r="J173" s="4">
        <v>197.11</v>
      </c>
      <c r="K173" s="4">
        <v>32.94</v>
      </c>
      <c r="L173" s="4">
        <v>15.87</v>
      </c>
      <c r="M173" s="4"/>
      <c r="N173" s="4">
        <f t="shared" si="6"/>
        <v>1325.0551079113782</v>
      </c>
      <c r="O173" s="4">
        <f t="shared" si="7"/>
        <v>-10.044892088621737</v>
      </c>
      <c r="P173" s="4">
        <f t="shared" si="8"/>
        <v>100.89985707205555</v>
      </c>
    </row>
    <row r="174" spans="1:16" x14ac:dyDescent="0.25">
      <c r="A174" s="9">
        <v>40667</v>
      </c>
      <c r="B174" s="4">
        <v>1347.32</v>
      </c>
      <c r="C174" s="4">
        <v>535.79</v>
      </c>
      <c r="D174" s="4">
        <v>41.33</v>
      </c>
      <c r="E174" s="4">
        <v>18.2</v>
      </c>
      <c r="F174" s="4">
        <v>33.01</v>
      </c>
      <c r="G174" s="4">
        <v>349.57</v>
      </c>
      <c r="H174" s="4">
        <v>49.07</v>
      </c>
      <c r="I174" s="4">
        <v>34.35</v>
      </c>
      <c r="J174" s="4">
        <v>199.97</v>
      </c>
      <c r="K174" s="4">
        <v>33.22</v>
      </c>
      <c r="L174" s="4">
        <v>16.04</v>
      </c>
      <c r="M174" s="4"/>
      <c r="N174" s="4">
        <f t="shared" si="6"/>
        <v>1329.2114176143964</v>
      </c>
      <c r="O174" s="4">
        <f t="shared" si="7"/>
        <v>-18.10858238560354</v>
      </c>
      <c r="P174" s="4">
        <f t="shared" si="8"/>
        <v>327.92075601619081</v>
      </c>
    </row>
    <row r="175" spans="1:16" x14ac:dyDescent="0.25">
      <c r="A175" s="9">
        <v>40666</v>
      </c>
      <c r="B175" s="4">
        <v>1356.62</v>
      </c>
      <c r="C175" s="4">
        <v>533.89</v>
      </c>
      <c r="D175" s="4">
        <v>41.66</v>
      </c>
      <c r="E175" s="4">
        <v>17.920000000000002</v>
      </c>
      <c r="F175" s="4">
        <v>33.54</v>
      </c>
      <c r="G175" s="4">
        <v>348.2</v>
      </c>
      <c r="H175" s="4">
        <v>49.62</v>
      </c>
      <c r="I175" s="4">
        <v>33.46</v>
      </c>
      <c r="J175" s="4">
        <v>198.45</v>
      </c>
      <c r="K175" s="4">
        <v>33.49</v>
      </c>
      <c r="L175" s="4">
        <v>16.420000000000002</v>
      </c>
      <c r="M175" s="4"/>
      <c r="N175" s="4">
        <f t="shared" si="6"/>
        <v>1337.5884481420744</v>
      </c>
      <c r="O175" s="4">
        <f t="shared" si="7"/>
        <v>-19.031551857925479</v>
      </c>
      <c r="P175" s="4">
        <f t="shared" si="8"/>
        <v>362.19996612090671</v>
      </c>
    </row>
    <row r="176" spans="1:16" x14ac:dyDescent="0.25">
      <c r="A176" s="9">
        <v>40665</v>
      </c>
      <c r="B176" s="4">
        <v>1361.22</v>
      </c>
      <c r="C176" s="4">
        <v>538.55999999999995</v>
      </c>
      <c r="D176" s="4">
        <v>40.67</v>
      </c>
      <c r="E176" s="4">
        <v>18.14</v>
      </c>
      <c r="F176" s="4">
        <v>33.64</v>
      </c>
      <c r="G176" s="4">
        <v>346.28</v>
      </c>
      <c r="H176" s="4">
        <v>49.94</v>
      </c>
      <c r="I176" s="4">
        <v>34.229999999999997</v>
      </c>
      <c r="J176" s="4">
        <v>201.19</v>
      </c>
      <c r="K176" s="4">
        <v>33.549999999999997</v>
      </c>
      <c r="L176" s="4">
        <v>16.39</v>
      </c>
      <c r="M176" s="4"/>
      <c r="N176" s="4">
        <f t="shared" si="6"/>
        <v>1329.0418445870184</v>
      </c>
      <c r="O176" s="4">
        <f t="shared" si="7"/>
        <v>-32.178155412981596</v>
      </c>
      <c r="P176" s="4">
        <f t="shared" si="8"/>
        <v>1035.4336857819967</v>
      </c>
    </row>
    <row r="177" spans="1:16" x14ac:dyDescent="0.25">
      <c r="A177" s="9">
        <v>40662</v>
      </c>
      <c r="B177" s="4">
        <v>1363.61</v>
      </c>
      <c r="C177" s="4">
        <v>544.1</v>
      </c>
      <c r="D177" s="4">
        <v>38.840000000000003</v>
      </c>
      <c r="E177" s="4">
        <v>17.7</v>
      </c>
      <c r="F177" s="4">
        <v>34.39</v>
      </c>
      <c r="G177" s="4">
        <v>350.13</v>
      </c>
      <c r="H177" s="4">
        <v>50.23</v>
      </c>
      <c r="I177" s="4">
        <v>34.43</v>
      </c>
      <c r="J177" s="4">
        <v>195.81</v>
      </c>
      <c r="K177" s="4">
        <v>33.549999999999997</v>
      </c>
      <c r="L177" s="4">
        <v>16.239999999999998</v>
      </c>
      <c r="M177" s="4"/>
      <c r="N177" s="4">
        <f t="shared" si="6"/>
        <v>1309.5606598795844</v>
      </c>
      <c r="O177" s="4">
        <f t="shared" si="7"/>
        <v>-54.049340120415536</v>
      </c>
      <c r="P177" s="4">
        <f t="shared" si="8"/>
        <v>2921.3311674523607</v>
      </c>
    </row>
    <row r="178" spans="1:16" x14ac:dyDescent="0.25">
      <c r="A178" s="9">
        <v>40661</v>
      </c>
      <c r="B178" s="4">
        <v>1360.48</v>
      </c>
      <c r="C178" s="4">
        <v>537.97</v>
      </c>
      <c r="D178" s="4">
        <v>39.35</v>
      </c>
      <c r="E178" s="4">
        <v>17.510000000000002</v>
      </c>
      <c r="F178" s="4">
        <v>34</v>
      </c>
      <c r="G178" s="4">
        <v>346.75</v>
      </c>
      <c r="H178" s="4">
        <v>50.06</v>
      </c>
      <c r="I178" s="4">
        <v>34.94</v>
      </c>
      <c r="J178" s="4">
        <v>195.07</v>
      </c>
      <c r="K178" s="4">
        <v>34.020000000000003</v>
      </c>
      <c r="L178" s="4">
        <v>16.25</v>
      </c>
      <c r="M178" s="4"/>
      <c r="N178" s="4">
        <f t="shared" si="6"/>
        <v>1314.0859634962003</v>
      </c>
      <c r="O178" s="4">
        <f t="shared" si="7"/>
        <v>-46.394036503799725</v>
      </c>
      <c r="P178" s="4">
        <f t="shared" si="8"/>
        <v>2152.4066231159013</v>
      </c>
    </row>
    <row r="179" spans="1:16" x14ac:dyDescent="0.25">
      <c r="A179" s="9">
        <v>40660</v>
      </c>
      <c r="B179" s="4">
        <v>1355.66</v>
      </c>
      <c r="C179" s="4">
        <v>537.76</v>
      </c>
      <c r="D179" s="4">
        <v>39.89</v>
      </c>
      <c r="E179" s="4">
        <v>17.260000000000002</v>
      </c>
      <c r="F179" s="4">
        <v>34.03</v>
      </c>
      <c r="G179" s="4">
        <v>350.15</v>
      </c>
      <c r="H179" s="4">
        <v>50.13</v>
      </c>
      <c r="I179" s="4">
        <v>40.98</v>
      </c>
      <c r="J179" s="4">
        <v>196.63</v>
      </c>
      <c r="K179" s="4">
        <v>33.65</v>
      </c>
      <c r="L179" s="4">
        <v>16.3</v>
      </c>
      <c r="M179" s="4"/>
      <c r="N179" s="4">
        <f t="shared" si="6"/>
        <v>1322.5379489086331</v>
      </c>
      <c r="O179" s="4">
        <f t="shared" si="7"/>
        <v>-33.122051091366984</v>
      </c>
      <c r="P179" s="4">
        <f t="shared" si="8"/>
        <v>1097.0702684991247</v>
      </c>
    </row>
    <row r="180" spans="1:16" x14ac:dyDescent="0.25">
      <c r="A180" s="9">
        <v>40659</v>
      </c>
      <c r="B180" s="4">
        <v>1347.24</v>
      </c>
      <c r="C180" s="4">
        <v>532.82000000000005</v>
      </c>
      <c r="D180" s="4">
        <v>39.520000000000003</v>
      </c>
      <c r="E180" s="4">
        <v>17.28</v>
      </c>
      <c r="F180" s="4">
        <v>33.08</v>
      </c>
      <c r="G180" s="4">
        <v>350.42</v>
      </c>
      <c r="H180" s="4">
        <v>50.11</v>
      </c>
      <c r="I180" s="4">
        <v>40.36</v>
      </c>
      <c r="J180" s="4">
        <v>182.3</v>
      </c>
      <c r="K180" s="4">
        <v>33.130000000000003</v>
      </c>
      <c r="L180" s="4">
        <v>16.149999999999999</v>
      </c>
      <c r="M180" s="4"/>
      <c r="N180" s="4">
        <f t="shared" si="6"/>
        <v>1308.7908043261814</v>
      </c>
      <c r="O180" s="4">
        <f t="shared" si="7"/>
        <v>-38.449195673818622</v>
      </c>
      <c r="P180" s="4">
        <f t="shared" si="8"/>
        <v>1478.3406479635926</v>
      </c>
    </row>
    <row r="181" spans="1:16" x14ac:dyDescent="0.25">
      <c r="A181" s="9">
        <v>40658</v>
      </c>
      <c r="B181" s="4">
        <v>1335.25</v>
      </c>
      <c r="C181" s="4">
        <v>525.04999999999995</v>
      </c>
      <c r="D181" s="4">
        <v>39.200000000000003</v>
      </c>
      <c r="E181" s="4">
        <v>17.11</v>
      </c>
      <c r="F181" s="4">
        <v>32.96</v>
      </c>
      <c r="G181" s="4">
        <v>353.01</v>
      </c>
      <c r="H181" s="4">
        <v>49.51</v>
      </c>
      <c r="I181" s="4">
        <v>40.68</v>
      </c>
      <c r="J181" s="4">
        <v>185.42</v>
      </c>
      <c r="K181" s="4">
        <v>33.229999999999997</v>
      </c>
      <c r="L181" s="4">
        <v>16.8</v>
      </c>
      <c r="M181" s="4"/>
      <c r="N181" s="4">
        <f t="shared" si="6"/>
        <v>1304.4641491934117</v>
      </c>
      <c r="O181" s="4">
        <f t="shared" si="7"/>
        <v>-30.785850806588314</v>
      </c>
      <c r="P181" s="4">
        <f t="shared" si="8"/>
        <v>947.76860988551437</v>
      </c>
    </row>
    <row r="182" spans="1:16" x14ac:dyDescent="0.25">
      <c r="A182" s="9">
        <v>40654</v>
      </c>
      <c r="B182" s="4">
        <v>1337.38</v>
      </c>
      <c r="C182" s="4">
        <v>525.1</v>
      </c>
      <c r="D182" s="4">
        <v>39.06</v>
      </c>
      <c r="E182" s="4">
        <v>16.850000000000001</v>
      </c>
      <c r="F182" s="4">
        <v>31.95</v>
      </c>
      <c r="G182" s="4">
        <v>350.7</v>
      </c>
      <c r="H182" s="4">
        <v>49.67</v>
      </c>
      <c r="I182" s="4">
        <v>39.979999999999997</v>
      </c>
      <c r="J182" s="4">
        <v>185.89</v>
      </c>
      <c r="K182" s="4">
        <v>33.479999999999997</v>
      </c>
      <c r="L182" s="4">
        <v>16.47</v>
      </c>
      <c r="M182" s="4"/>
      <c r="N182" s="4">
        <f t="shared" si="6"/>
        <v>1298.4290347920416</v>
      </c>
      <c r="O182" s="4">
        <f t="shared" si="7"/>
        <v>-38.950965207958461</v>
      </c>
      <c r="P182" s="4">
        <f t="shared" si="8"/>
        <v>1517.1776906315906</v>
      </c>
    </row>
    <row r="183" spans="1:16" x14ac:dyDescent="0.25">
      <c r="A183" s="9">
        <v>40653</v>
      </c>
      <c r="B183" s="4">
        <v>1330.36</v>
      </c>
      <c r="C183" s="4">
        <v>525.73</v>
      </c>
      <c r="D183" s="4">
        <v>40.78</v>
      </c>
      <c r="E183" s="4">
        <v>16.87</v>
      </c>
      <c r="F183" s="4">
        <v>31.76</v>
      </c>
      <c r="G183" s="4">
        <v>342.41</v>
      </c>
      <c r="H183" s="4">
        <v>49.45</v>
      </c>
      <c r="I183" s="4">
        <v>39.94</v>
      </c>
      <c r="J183" s="4">
        <v>183.87</v>
      </c>
      <c r="K183" s="4">
        <v>33.69</v>
      </c>
      <c r="L183" s="4">
        <v>15.92</v>
      </c>
      <c r="M183" s="4"/>
      <c r="N183" s="4">
        <f t="shared" si="6"/>
        <v>1314.9889522054136</v>
      </c>
      <c r="O183" s="4">
        <f t="shared" si="7"/>
        <v>-15.371047794586275</v>
      </c>
      <c r="P183" s="4">
        <f t="shared" si="8"/>
        <v>236.26911030345559</v>
      </c>
    </row>
    <row r="184" spans="1:16" x14ac:dyDescent="0.25">
      <c r="A184" s="9">
        <v>40652</v>
      </c>
      <c r="B184" s="4">
        <v>1312.62</v>
      </c>
      <c r="C184" s="4">
        <v>521.53</v>
      </c>
      <c r="D184" s="4">
        <v>40.630000000000003</v>
      </c>
      <c r="E184" s="4">
        <v>16.12</v>
      </c>
      <c r="F184" s="4">
        <v>31.15</v>
      </c>
      <c r="G184" s="4">
        <v>337.86</v>
      </c>
      <c r="H184" s="4">
        <v>48.98</v>
      </c>
      <c r="I184" s="4">
        <v>39.619999999999997</v>
      </c>
      <c r="J184" s="4">
        <v>178.82</v>
      </c>
      <c r="K184" s="4">
        <v>33.65</v>
      </c>
      <c r="L184" s="4">
        <v>15.74</v>
      </c>
      <c r="M184" s="4"/>
      <c r="N184" s="4">
        <f t="shared" si="6"/>
        <v>1303.3657644228074</v>
      </c>
      <c r="O184" s="4">
        <f t="shared" si="7"/>
        <v>-9.2542355771925031</v>
      </c>
      <c r="P184" s="4">
        <f t="shared" si="8"/>
        <v>85.640876118175456</v>
      </c>
    </row>
    <row r="185" spans="1:16" x14ac:dyDescent="0.25">
      <c r="A185" s="9">
        <v>40651</v>
      </c>
      <c r="B185" s="4">
        <v>1305.1400000000001</v>
      </c>
      <c r="C185" s="4">
        <v>526.84</v>
      </c>
      <c r="D185" s="4">
        <v>40.32</v>
      </c>
      <c r="E185" s="4">
        <v>16.350000000000001</v>
      </c>
      <c r="F185" s="4">
        <v>31.15</v>
      </c>
      <c r="G185" s="4">
        <v>331.85</v>
      </c>
      <c r="H185" s="4">
        <v>49.21</v>
      </c>
      <c r="I185" s="4">
        <v>39.729999999999997</v>
      </c>
      <c r="J185" s="4">
        <v>178.34</v>
      </c>
      <c r="K185" s="4">
        <v>33.85</v>
      </c>
      <c r="L185" s="4">
        <v>15.7</v>
      </c>
      <c r="M185" s="4"/>
      <c r="N185" s="4">
        <f t="shared" si="6"/>
        <v>1301.6923879830999</v>
      </c>
      <c r="O185" s="4">
        <f t="shared" si="7"/>
        <v>-3.4476120169001661</v>
      </c>
      <c r="P185" s="4">
        <f t="shared" si="8"/>
        <v>11.88602861907443</v>
      </c>
    </row>
    <row r="186" spans="1:16" x14ac:dyDescent="0.25">
      <c r="A186" s="9">
        <v>40648</v>
      </c>
      <c r="B186" s="4">
        <v>1319.68</v>
      </c>
      <c r="C186" s="4">
        <v>530.70000000000005</v>
      </c>
      <c r="D186" s="4">
        <v>41.7</v>
      </c>
      <c r="E186" s="4">
        <v>16.62</v>
      </c>
      <c r="F186" s="4">
        <v>31.61</v>
      </c>
      <c r="G186" s="4">
        <v>327.45999999999998</v>
      </c>
      <c r="H186" s="4">
        <v>50.86</v>
      </c>
      <c r="I186" s="4">
        <v>38.090000000000003</v>
      </c>
      <c r="J186" s="4">
        <v>180.01</v>
      </c>
      <c r="K186" s="4">
        <v>34.51</v>
      </c>
      <c r="L186" s="4">
        <v>15.81</v>
      </c>
      <c r="M186" s="4"/>
      <c r="N186" s="4">
        <f t="shared" si="6"/>
        <v>1329.9618315538567</v>
      </c>
      <c r="O186" s="4">
        <f t="shared" si="7"/>
        <v>10.281831553856591</v>
      </c>
      <c r="P186" s="4">
        <f t="shared" si="8"/>
        <v>105.71606010188104</v>
      </c>
    </row>
    <row r="187" spans="1:16" x14ac:dyDescent="0.25">
      <c r="A187" s="9">
        <v>40647</v>
      </c>
      <c r="B187" s="4">
        <v>1314.52</v>
      </c>
      <c r="C187" s="4">
        <v>578.51</v>
      </c>
      <c r="D187" s="4">
        <v>41.85</v>
      </c>
      <c r="E187" s="4">
        <v>16.690000000000001</v>
      </c>
      <c r="F187" s="4">
        <v>30.85</v>
      </c>
      <c r="G187" s="4">
        <v>332.42</v>
      </c>
      <c r="H187" s="4">
        <v>50.67</v>
      </c>
      <c r="I187" s="4">
        <v>37.380000000000003</v>
      </c>
      <c r="J187" s="4">
        <v>181.82</v>
      </c>
      <c r="K187" s="4">
        <v>34.33</v>
      </c>
      <c r="L187" s="4">
        <v>15.67</v>
      </c>
      <c r="M187" s="4"/>
      <c r="N187" s="4">
        <f t="shared" si="6"/>
        <v>1337.9182978335507</v>
      </c>
      <c r="O187" s="4">
        <f t="shared" si="7"/>
        <v>23.398297833550714</v>
      </c>
      <c r="P187" s="4">
        <f t="shared" si="8"/>
        <v>547.48034150754404</v>
      </c>
    </row>
    <row r="188" spans="1:16" x14ac:dyDescent="0.25">
      <c r="A188" s="9">
        <v>40646</v>
      </c>
      <c r="B188" s="4">
        <v>1314.41</v>
      </c>
      <c r="C188" s="4">
        <v>576.28</v>
      </c>
      <c r="D188" s="4">
        <v>41.35</v>
      </c>
      <c r="E188" s="4">
        <v>16.64</v>
      </c>
      <c r="F188" s="4">
        <v>30.67</v>
      </c>
      <c r="G188" s="4">
        <v>336.13</v>
      </c>
      <c r="H188" s="4">
        <v>50.71</v>
      </c>
      <c r="I188" s="4">
        <v>37.54</v>
      </c>
      <c r="J188" s="4">
        <v>182.29</v>
      </c>
      <c r="K188" s="4">
        <v>34.21</v>
      </c>
      <c r="L188" s="4">
        <v>15.69</v>
      </c>
      <c r="M188" s="4"/>
      <c r="N188" s="4">
        <f t="shared" si="6"/>
        <v>1331.2319789880382</v>
      </c>
      <c r="O188" s="4">
        <f t="shared" si="7"/>
        <v>16.821978988038154</v>
      </c>
      <c r="P188" s="4">
        <f t="shared" si="8"/>
        <v>282.97897707399716</v>
      </c>
    </row>
    <row r="189" spans="1:16" x14ac:dyDescent="0.25">
      <c r="A189" s="9">
        <v>40645</v>
      </c>
      <c r="B189" s="4">
        <v>1314.16</v>
      </c>
      <c r="C189" s="4">
        <v>570.61</v>
      </c>
      <c r="D189" s="4">
        <v>41.14</v>
      </c>
      <c r="E189" s="4">
        <v>16.36</v>
      </c>
      <c r="F189" s="4">
        <v>30.7</v>
      </c>
      <c r="G189" s="4">
        <v>332.4</v>
      </c>
      <c r="H189" s="4">
        <v>50.17</v>
      </c>
      <c r="I189" s="4">
        <v>36.979999999999997</v>
      </c>
      <c r="J189" s="4">
        <v>180.48</v>
      </c>
      <c r="K189" s="4">
        <v>34.090000000000003</v>
      </c>
      <c r="L189" s="4">
        <v>15.8</v>
      </c>
      <c r="M189" s="4"/>
      <c r="N189" s="4">
        <f t="shared" si="6"/>
        <v>1323.0789327113741</v>
      </c>
      <c r="O189" s="4">
        <f t="shared" si="7"/>
        <v>8.9189327113740546</v>
      </c>
      <c r="P189" s="4">
        <f t="shared" si="8"/>
        <v>79.54736071001814</v>
      </c>
    </row>
    <row r="190" spans="1:16" x14ac:dyDescent="0.25">
      <c r="A190" s="9">
        <v>40644</v>
      </c>
      <c r="B190" s="4">
        <v>1324.46</v>
      </c>
      <c r="C190" s="4">
        <v>577.37</v>
      </c>
      <c r="D190" s="4">
        <v>41.23</v>
      </c>
      <c r="E190" s="4">
        <v>16.59</v>
      </c>
      <c r="F190" s="4">
        <v>31.19</v>
      </c>
      <c r="G190" s="4">
        <v>330.8</v>
      </c>
      <c r="H190" s="4">
        <v>50.72</v>
      </c>
      <c r="I190" s="4">
        <v>36.46</v>
      </c>
      <c r="J190" s="4">
        <v>184.04</v>
      </c>
      <c r="K190" s="4">
        <v>34.380000000000003</v>
      </c>
      <c r="L190" s="4">
        <v>15.89</v>
      </c>
      <c r="M190" s="4"/>
      <c r="N190" s="4">
        <f t="shared" si="6"/>
        <v>1331.4907871367038</v>
      </c>
      <c r="O190" s="4">
        <f t="shared" si="7"/>
        <v>7.0307871367037933</v>
      </c>
      <c r="P190" s="4">
        <f t="shared" si="8"/>
        <v>49.431967761639527</v>
      </c>
    </row>
    <row r="191" spans="1:16" x14ac:dyDescent="0.25">
      <c r="A191" s="9">
        <v>40641</v>
      </c>
      <c r="B191" s="4">
        <v>1328.17</v>
      </c>
      <c r="C191" s="4">
        <v>578.16</v>
      </c>
      <c r="D191" s="4">
        <v>41.25</v>
      </c>
      <c r="E191" s="4">
        <v>16.77</v>
      </c>
      <c r="F191" s="4">
        <v>31.14</v>
      </c>
      <c r="G191" s="4">
        <v>335.06</v>
      </c>
      <c r="H191" s="4">
        <v>50.91</v>
      </c>
      <c r="I191" s="4">
        <v>37.35</v>
      </c>
      <c r="J191" s="4">
        <v>184.71</v>
      </c>
      <c r="K191" s="4">
        <v>34.15</v>
      </c>
      <c r="L191" s="4">
        <v>16.010000000000002</v>
      </c>
      <c r="M191" s="4"/>
      <c r="N191" s="4">
        <f t="shared" si="6"/>
        <v>1333.8425719951058</v>
      </c>
      <c r="O191" s="4">
        <f t="shared" si="7"/>
        <v>5.6725719951057272</v>
      </c>
      <c r="P191" s="4">
        <f t="shared" si="8"/>
        <v>32.178073039657768</v>
      </c>
    </row>
    <row r="192" spans="1:16" x14ac:dyDescent="0.25">
      <c r="A192" s="9">
        <v>40640</v>
      </c>
      <c r="B192" s="4">
        <v>1333.51</v>
      </c>
      <c r="C192" s="4">
        <v>580</v>
      </c>
      <c r="D192" s="4">
        <v>41.5</v>
      </c>
      <c r="E192" s="4">
        <v>17</v>
      </c>
      <c r="F192" s="4">
        <v>31.53</v>
      </c>
      <c r="G192" s="4">
        <v>338.08</v>
      </c>
      <c r="H192" s="4">
        <v>50.9</v>
      </c>
      <c r="I192" s="4">
        <v>37.369999999999997</v>
      </c>
      <c r="J192" s="4">
        <v>184.91</v>
      </c>
      <c r="K192" s="4">
        <v>34.479999999999997</v>
      </c>
      <c r="L192" s="4">
        <v>16.02</v>
      </c>
      <c r="M192" s="4"/>
      <c r="N192" s="4">
        <f t="shared" si="6"/>
        <v>1341.907657808373</v>
      </c>
      <c r="O192" s="4">
        <f t="shared" si="7"/>
        <v>8.3976578083729692</v>
      </c>
      <c r="P192" s="4">
        <f t="shared" si="8"/>
        <v>70.520656666527501</v>
      </c>
    </row>
    <row r="193" spans="1:16" x14ac:dyDescent="0.25">
      <c r="A193" s="9">
        <v>40639</v>
      </c>
      <c r="B193" s="4">
        <v>1335.54</v>
      </c>
      <c r="C193" s="4">
        <v>574.17999999999995</v>
      </c>
      <c r="D193" s="4">
        <v>41.73</v>
      </c>
      <c r="E193" s="4">
        <v>17.05</v>
      </c>
      <c r="F193" s="4">
        <v>31.85</v>
      </c>
      <c r="G193" s="4">
        <v>338.04</v>
      </c>
      <c r="H193" s="4">
        <v>50.92</v>
      </c>
      <c r="I193" s="4">
        <v>37.24</v>
      </c>
      <c r="J193" s="4">
        <v>182.76</v>
      </c>
      <c r="K193" s="4">
        <v>34.24</v>
      </c>
      <c r="L193" s="4">
        <v>16.239999999999998</v>
      </c>
      <c r="M193" s="4"/>
      <c r="N193" s="4">
        <f t="shared" si="6"/>
        <v>1344.0618571801674</v>
      </c>
      <c r="O193" s="4">
        <f t="shared" si="7"/>
        <v>8.5218571801674443</v>
      </c>
      <c r="P193" s="4">
        <f t="shared" si="8"/>
        <v>72.622049799171421</v>
      </c>
    </row>
    <row r="194" spans="1:16" x14ac:dyDescent="0.25">
      <c r="A194" s="9">
        <v>40638</v>
      </c>
      <c r="B194" s="4">
        <v>1332.63</v>
      </c>
      <c r="C194" s="4">
        <v>569.09</v>
      </c>
      <c r="D194" s="4">
        <v>41.84</v>
      </c>
      <c r="E194" s="4">
        <v>17.11</v>
      </c>
      <c r="F194" s="4">
        <v>31.84</v>
      </c>
      <c r="G194" s="4">
        <v>338.89</v>
      </c>
      <c r="H194" s="4">
        <v>50.91</v>
      </c>
      <c r="I194" s="4">
        <v>37.07</v>
      </c>
      <c r="J194" s="4">
        <v>185.29</v>
      </c>
      <c r="K194" s="4">
        <v>34.18</v>
      </c>
      <c r="L194" s="4">
        <v>15.96</v>
      </c>
      <c r="M194" s="4"/>
      <c r="N194" s="4">
        <f t="shared" si="6"/>
        <v>1343.4906122715377</v>
      </c>
      <c r="O194" s="4">
        <f t="shared" si="7"/>
        <v>10.860612271537548</v>
      </c>
      <c r="P194" s="4">
        <f t="shared" si="8"/>
        <v>117.95289891267197</v>
      </c>
    </row>
    <row r="195" spans="1:16" x14ac:dyDescent="0.25">
      <c r="A195" s="9">
        <v>40637</v>
      </c>
      <c r="B195" s="4">
        <v>1332.87</v>
      </c>
      <c r="C195" s="4">
        <v>587.67999999999995</v>
      </c>
      <c r="D195" s="4">
        <v>42.81</v>
      </c>
      <c r="E195" s="4">
        <v>16.87</v>
      </c>
      <c r="F195" s="4">
        <v>31.39</v>
      </c>
      <c r="G195" s="4">
        <v>341.19</v>
      </c>
      <c r="H195" s="4">
        <v>50.88</v>
      </c>
      <c r="I195" s="4">
        <v>37.700000000000003</v>
      </c>
      <c r="J195" s="4">
        <v>182.94</v>
      </c>
      <c r="K195" s="4">
        <v>34.369999999999997</v>
      </c>
      <c r="L195" s="4">
        <v>15.85</v>
      </c>
      <c r="M195" s="4"/>
      <c r="N195" s="4">
        <f t="shared" si="6"/>
        <v>1357.9825870483648</v>
      </c>
      <c r="O195" s="4">
        <f t="shared" si="7"/>
        <v>25.112587048364958</v>
      </c>
      <c r="P195" s="4">
        <f t="shared" si="8"/>
        <v>630.64202826170742</v>
      </c>
    </row>
    <row r="196" spans="1:16" x14ac:dyDescent="0.25">
      <c r="A196" s="9">
        <v>40634</v>
      </c>
      <c r="B196" s="4">
        <v>1332.41</v>
      </c>
      <c r="C196" s="4">
        <v>591.79999999999995</v>
      </c>
      <c r="D196" s="4">
        <v>42.66</v>
      </c>
      <c r="E196" s="4">
        <v>16.84</v>
      </c>
      <c r="F196" s="4">
        <v>31.36</v>
      </c>
      <c r="G196" s="4">
        <v>344.56</v>
      </c>
      <c r="H196" s="4">
        <v>50.71</v>
      </c>
      <c r="I196" s="4">
        <v>37.6</v>
      </c>
      <c r="J196" s="4">
        <v>180.13</v>
      </c>
      <c r="K196" s="4">
        <v>34.159999999999997</v>
      </c>
      <c r="L196" s="4">
        <v>15.94</v>
      </c>
      <c r="M196" s="4"/>
      <c r="N196" s="4">
        <f t="shared" si="6"/>
        <v>1355.8398908362708</v>
      </c>
      <c r="O196" s="4">
        <f t="shared" si="7"/>
        <v>23.429890836270715</v>
      </c>
      <c r="P196" s="4">
        <f t="shared" si="8"/>
        <v>548.95978459956245</v>
      </c>
    </row>
    <row r="197" spans="1:16" x14ac:dyDescent="0.25">
      <c r="A197" s="9">
        <v>40633</v>
      </c>
      <c r="B197" s="4">
        <v>1325.83</v>
      </c>
      <c r="C197" s="4">
        <v>586.76</v>
      </c>
      <c r="D197" s="4">
        <v>42.47</v>
      </c>
      <c r="E197" s="4">
        <v>16.68</v>
      </c>
      <c r="F197" s="4">
        <v>31.04</v>
      </c>
      <c r="G197" s="4">
        <v>348.51</v>
      </c>
      <c r="H197" s="4">
        <v>49.74</v>
      </c>
      <c r="I197" s="4">
        <v>38</v>
      </c>
      <c r="J197" s="4">
        <v>180.13</v>
      </c>
      <c r="K197" s="4">
        <v>33.159999999999997</v>
      </c>
      <c r="L197" s="4">
        <v>15.63</v>
      </c>
      <c r="M197" s="4"/>
      <c r="N197" s="4">
        <f t="shared" si="6"/>
        <v>1341.9102028818536</v>
      </c>
      <c r="O197" s="4">
        <f t="shared" si="7"/>
        <v>16.080202881853666</v>
      </c>
      <c r="P197" s="4">
        <f t="shared" si="8"/>
        <v>258.57292472157491</v>
      </c>
    </row>
    <row r="198" spans="1:16" x14ac:dyDescent="0.25">
      <c r="A198" s="9">
        <v>40632</v>
      </c>
      <c r="B198" s="4">
        <v>1328.26</v>
      </c>
      <c r="C198" s="4">
        <v>581.84</v>
      </c>
      <c r="D198" s="4">
        <v>42.51</v>
      </c>
      <c r="E198" s="4">
        <v>16.739999999999998</v>
      </c>
      <c r="F198" s="4">
        <v>31.63</v>
      </c>
      <c r="G198" s="4">
        <v>348.63</v>
      </c>
      <c r="H198" s="4">
        <v>49.73</v>
      </c>
      <c r="I198" s="4">
        <v>38.1</v>
      </c>
      <c r="J198" s="4">
        <v>179.42</v>
      </c>
      <c r="K198" s="4">
        <v>32.950000000000003</v>
      </c>
      <c r="L198" s="4">
        <v>15.45</v>
      </c>
      <c r="M198" s="4"/>
      <c r="N198" s="4">
        <f t="shared" si="6"/>
        <v>1341.6037556359893</v>
      </c>
      <c r="O198" s="4">
        <f t="shared" si="7"/>
        <v>13.343755635989282</v>
      </c>
      <c r="P198" s="4">
        <f t="shared" si="8"/>
        <v>178.05581447299573</v>
      </c>
    </row>
    <row r="199" spans="1:16" x14ac:dyDescent="0.25">
      <c r="A199" s="9">
        <v>40631</v>
      </c>
      <c r="B199" s="4">
        <v>1319.44</v>
      </c>
      <c r="C199" s="4">
        <v>581.73</v>
      </c>
      <c r="D199" s="4">
        <v>42.05</v>
      </c>
      <c r="E199" s="4">
        <v>16.75</v>
      </c>
      <c r="F199" s="4">
        <v>31.08</v>
      </c>
      <c r="G199" s="4">
        <v>350.96</v>
      </c>
      <c r="H199" s="4">
        <v>49.35</v>
      </c>
      <c r="I199" s="4">
        <v>37.950000000000003</v>
      </c>
      <c r="J199" s="4">
        <v>174.62</v>
      </c>
      <c r="K199" s="4">
        <v>32.619999999999997</v>
      </c>
      <c r="L199" s="4">
        <v>15.44</v>
      </c>
      <c r="M199" s="4"/>
      <c r="N199" s="4">
        <f t="shared" si="6"/>
        <v>1331.0092981706873</v>
      </c>
      <c r="O199" s="4">
        <f t="shared" si="7"/>
        <v>11.569298170687262</v>
      </c>
      <c r="P199" s="4">
        <f t="shared" si="8"/>
        <v>133.84866016226761</v>
      </c>
    </row>
    <row r="200" spans="1:16" x14ac:dyDescent="0.25">
      <c r="A200" s="9">
        <v>40630</v>
      </c>
      <c r="B200" s="4">
        <v>1310.19</v>
      </c>
      <c r="C200" s="4">
        <v>575.36</v>
      </c>
      <c r="D200" s="4">
        <v>41.73</v>
      </c>
      <c r="E200" s="4">
        <v>16.579999999999998</v>
      </c>
      <c r="F200" s="4">
        <v>30.34</v>
      </c>
      <c r="G200" s="4">
        <v>350.44</v>
      </c>
      <c r="H200" s="4">
        <v>48.9</v>
      </c>
      <c r="I200" s="4">
        <v>37.51</v>
      </c>
      <c r="J200" s="4">
        <v>169.35</v>
      </c>
      <c r="K200" s="4">
        <v>32.43</v>
      </c>
      <c r="L200" s="4">
        <v>15.64</v>
      </c>
      <c r="M200" s="4"/>
      <c r="N200" s="4">
        <f t="shared" si="6"/>
        <v>1320.1037713367771</v>
      </c>
      <c r="O200" s="4">
        <f t="shared" si="7"/>
        <v>9.9137713367770175</v>
      </c>
      <c r="P200" s="4">
        <f t="shared" si="8"/>
        <v>98.282862117901573</v>
      </c>
    </row>
    <row r="201" spans="1:16" x14ac:dyDescent="0.25">
      <c r="A201" s="9">
        <v>40627</v>
      </c>
      <c r="B201" s="4">
        <v>1313.8</v>
      </c>
      <c r="C201" s="4">
        <v>579.74</v>
      </c>
      <c r="D201" s="4">
        <v>42.08</v>
      </c>
      <c r="E201" s="4">
        <v>16.96</v>
      </c>
      <c r="F201" s="4">
        <v>31.7</v>
      </c>
      <c r="G201" s="4">
        <v>351.54</v>
      </c>
      <c r="H201" s="4">
        <v>49.36</v>
      </c>
      <c r="I201" s="4">
        <v>38.450000000000003</v>
      </c>
      <c r="J201" s="4">
        <v>170.98</v>
      </c>
      <c r="K201" s="4">
        <v>32.64</v>
      </c>
      <c r="L201" s="4">
        <v>15.8</v>
      </c>
      <c r="M201" s="4"/>
      <c r="N201" s="4">
        <f t="shared" si="6"/>
        <v>1335.2609300343727</v>
      </c>
      <c r="O201" s="4">
        <f t="shared" si="7"/>
        <v>21.460930034372723</v>
      </c>
      <c r="P201" s="4">
        <f t="shared" si="8"/>
        <v>460.57151794024122</v>
      </c>
    </row>
    <row r="202" spans="1:16" x14ac:dyDescent="0.25">
      <c r="A202" s="9">
        <v>40626</v>
      </c>
      <c r="B202" s="4">
        <v>1309.6600000000001</v>
      </c>
      <c r="C202" s="4">
        <v>586.89</v>
      </c>
      <c r="D202" s="4">
        <v>42.04</v>
      </c>
      <c r="E202" s="4">
        <v>16.829999999999998</v>
      </c>
      <c r="F202" s="4">
        <v>31.76</v>
      </c>
      <c r="G202" s="4">
        <v>344.97</v>
      </c>
      <c r="H202" s="4">
        <v>49.47</v>
      </c>
      <c r="I202" s="4">
        <v>37.76</v>
      </c>
      <c r="J202" s="4">
        <v>171.1</v>
      </c>
      <c r="K202" s="4">
        <v>32.590000000000003</v>
      </c>
      <c r="L202" s="4">
        <v>16.100000000000001</v>
      </c>
      <c r="M202" s="4"/>
      <c r="N202" s="4">
        <f t="shared" si="6"/>
        <v>1335.2326572212801</v>
      </c>
      <c r="O202" s="4">
        <f t="shared" si="7"/>
        <v>25.572657221279997</v>
      </c>
      <c r="P202" s="4">
        <f t="shared" si="8"/>
        <v>653.96079735708395</v>
      </c>
    </row>
    <row r="203" spans="1:16" x14ac:dyDescent="0.25">
      <c r="A203" s="9">
        <v>40625</v>
      </c>
      <c r="B203" s="4">
        <v>1297.54</v>
      </c>
      <c r="C203" s="4">
        <v>582.16</v>
      </c>
      <c r="D203" s="4">
        <v>41.32</v>
      </c>
      <c r="E203" s="4">
        <v>16.13</v>
      </c>
      <c r="F203" s="4">
        <v>30.67</v>
      </c>
      <c r="G203" s="4">
        <v>339.19</v>
      </c>
      <c r="H203" s="4">
        <v>48.77</v>
      </c>
      <c r="I203" s="4">
        <v>36.67</v>
      </c>
      <c r="J203" s="4">
        <v>165.32</v>
      </c>
      <c r="K203" s="4">
        <v>31.68</v>
      </c>
      <c r="L203" s="4">
        <v>15.96</v>
      </c>
      <c r="M203" s="4"/>
      <c r="N203" s="4">
        <f t="shared" si="6"/>
        <v>1308.8937244955594</v>
      </c>
      <c r="O203" s="4">
        <f t="shared" si="7"/>
        <v>11.353724495559391</v>
      </c>
      <c r="P203" s="4">
        <f t="shared" si="8"/>
        <v>128.90705992106533</v>
      </c>
    </row>
    <row r="204" spans="1:16" x14ac:dyDescent="0.25">
      <c r="A204" s="9">
        <v>40624</v>
      </c>
      <c r="B204" s="4">
        <v>1293.77</v>
      </c>
      <c r="C204" s="4">
        <v>577.32000000000005</v>
      </c>
      <c r="D204" s="4">
        <v>40.44</v>
      </c>
      <c r="E204" s="4">
        <v>16.36</v>
      </c>
      <c r="F204" s="4">
        <v>30.22</v>
      </c>
      <c r="G204" s="4">
        <v>341.2</v>
      </c>
      <c r="H204" s="4">
        <v>48.56</v>
      </c>
      <c r="I204" s="4">
        <v>36.56</v>
      </c>
      <c r="J204" s="4">
        <v>162.6</v>
      </c>
      <c r="K204" s="4">
        <v>32.880000000000003</v>
      </c>
      <c r="L204" s="4">
        <v>15.64</v>
      </c>
      <c r="M204" s="4"/>
      <c r="N204" s="4">
        <f t="shared" si="6"/>
        <v>1301.307792050359</v>
      </c>
      <c r="O204" s="4">
        <f t="shared" si="7"/>
        <v>7.5377920503590303</v>
      </c>
      <c r="P204" s="4">
        <f t="shared" si="8"/>
        <v>56.818308994455798</v>
      </c>
    </row>
    <row r="205" spans="1:16" x14ac:dyDescent="0.25">
      <c r="A205" s="9">
        <v>40623</v>
      </c>
      <c r="B205" s="4">
        <v>1298.3800000000001</v>
      </c>
      <c r="C205" s="4">
        <v>576.5</v>
      </c>
      <c r="D205" s="4">
        <v>40.26</v>
      </c>
      <c r="E205" s="4">
        <v>16.29</v>
      </c>
      <c r="F205" s="4">
        <v>30.58</v>
      </c>
      <c r="G205" s="4">
        <v>339.3</v>
      </c>
      <c r="H205" s="4">
        <v>48.85</v>
      </c>
      <c r="I205" s="4">
        <v>36.380000000000003</v>
      </c>
      <c r="J205" s="4">
        <v>164.52</v>
      </c>
      <c r="K205" s="4">
        <v>32.340000000000003</v>
      </c>
      <c r="L205" s="4">
        <v>15.47</v>
      </c>
      <c r="M205" s="4"/>
      <c r="N205" s="4">
        <f t="shared" si="6"/>
        <v>1296.8572492506205</v>
      </c>
      <c r="O205" s="4">
        <f t="shared" si="7"/>
        <v>-1.5227507493796111</v>
      </c>
      <c r="P205" s="4">
        <f t="shared" si="8"/>
        <v>2.3187698447361673</v>
      </c>
    </row>
    <row r="206" spans="1:16" x14ac:dyDescent="0.25">
      <c r="A206" s="9">
        <v>40620</v>
      </c>
      <c r="B206" s="4">
        <v>1279.21</v>
      </c>
      <c r="C206" s="4">
        <v>561.05999999999995</v>
      </c>
      <c r="D206" s="4">
        <v>40.15</v>
      </c>
      <c r="E206" s="4">
        <v>16.03</v>
      </c>
      <c r="F206" s="4">
        <v>30.47</v>
      </c>
      <c r="G206" s="4">
        <v>330.67</v>
      </c>
      <c r="H206" s="4">
        <v>47.86</v>
      </c>
      <c r="I206" s="4">
        <v>36.19</v>
      </c>
      <c r="J206" s="4">
        <v>161.82</v>
      </c>
      <c r="K206" s="4">
        <v>31.99</v>
      </c>
      <c r="L206" s="4">
        <v>15.11</v>
      </c>
      <c r="M206" s="4"/>
      <c r="N206" s="4">
        <f t="shared" si="6"/>
        <v>1281.7588754565977</v>
      </c>
      <c r="O206" s="4">
        <f t="shared" si="7"/>
        <v>2.5488754565976706</v>
      </c>
      <c r="P206" s="4">
        <f t="shared" si="8"/>
        <v>6.4967660932459834</v>
      </c>
    </row>
    <row r="207" spans="1:16" x14ac:dyDescent="0.25">
      <c r="A207" s="9">
        <v>40619</v>
      </c>
      <c r="B207" s="4">
        <v>1273.72</v>
      </c>
      <c r="C207" s="4">
        <v>561.36</v>
      </c>
      <c r="D207" s="4">
        <v>40.31</v>
      </c>
      <c r="E207" s="4">
        <v>15.86</v>
      </c>
      <c r="F207" s="4">
        <v>29.95</v>
      </c>
      <c r="G207" s="4">
        <v>334.64</v>
      </c>
      <c r="H207" s="4">
        <v>47.28</v>
      </c>
      <c r="I207" s="4">
        <v>36.47</v>
      </c>
      <c r="J207" s="4">
        <v>160.97</v>
      </c>
      <c r="K207" s="4">
        <v>31.84</v>
      </c>
      <c r="L207" s="4">
        <v>14.86</v>
      </c>
      <c r="M207" s="4"/>
      <c r="N207" s="4">
        <f t="shared" si="6"/>
        <v>1278.7014423691064</v>
      </c>
      <c r="O207" s="4">
        <f t="shared" si="7"/>
        <v>4.9814423691063894</v>
      </c>
      <c r="P207" s="4">
        <f t="shared" si="8"/>
        <v>24.814768076728278</v>
      </c>
    </row>
    <row r="208" spans="1:16" x14ac:dyDescent="0.25">
      <c r="A208" s="9">
        <v>40618</v>
      </c>
      <c r="B208" s="4">
        <v>1256.8800000000001</v>
      </c>
      <c r="C208" s="4">
        <v>557.1</v>
      </c>
      <c r="D208" s="4">
        <v>39.840000000000003</v>
      </c>
      <c r="E208" s="4">
        <v>15.91</v>
      </c>
      <c r="F208" s="4">
        <v>29.73</v>
      </c>
      <c r="G208" s="4">
        <v>330.01</v>
      </c>
      <c r="H208" s="4">
        <v>47.04</v>
      </c>
      <c r="I208" s="4">
        <v>34.96</v>
      </c>
      <c r="J208" s="4">
        <v>164.7</v>
      </c>
      <c r="K208" s="4">
        <v>32.090000000000003</v>
      </c>
      <c r="L208" s="4">
        <v>14.86</v>
      </c>
      <c r="M208" s="4"/>
      <c r="N208" s="4">
        <f t="shared" si="6"/>
        <v>1270.5201888968959</v>
      </c>
      <c r="O208" s="4">
        <f t="shared" si="7"/>
        <v>13.640188896895779</v>
      </c>
      <c r="P208" s="4">
        <f t="shared" si="8"/>
        <v>186.05475314299889</v>
      </c>
    </row>
    <row r="209" spans="1:16" x14ac:dyDescent="0.25">
      <c r="A209" s="9">
        <v>40617</v>
      </c>
      <c r="B209" s="4">
        <v>1281.8699999999999</v>
      </c>
      <c r="C209" s="4">
        <v>569.55999999999995</v>
      </c>
      <c r="D209" s="4">
        <v>39.79</v>
      </c>
      <c r="E209" s="4">
        <v>16.329999999999998</v>
      </c>
      <c r="F209" s="4">
        <v>30.44</v>
      </c>
      <c r="G209" s="4">
        <v>345.43</v>
      </c>
      <c r="H209" s="4">
        <v>48.23</v>
      </c>
      <c r="I209" s="4">
        <v>35.74</v>
      </c>
      <c r="J209" s="4">
        <v>165.08</v>
      </c>
      <c r="K209" s="4">
        <v>33.04</v>
      </c>
      <c r="L209" s="4">
        <v>15.07</v>
      </c>
      <c r="M209" s="4"/>
      <c r="N209" s="4">
        <f t="shared" si="6"/>
        <v>1290.739030650268</v>
      </c>
      <c r="O209" s="4">
        <f t="shared" si="7"/>
        <v>8.8690306502680869</v>
      </c>
      <c r="P209" s="4">
        <f t="shared" si="8"/>
        <v>78.659704675394764</v>
      </c>
    </row>
    <row r="210" spans="1:16" x14ac:dyDescent="0.25">
      <c r="A210" s="9">
        <v>40616</v>
      </c>
      <c r="B210" s="4">
        <v>1296.3900000000001</v>
      </c>
      <c r="C210" s="4">
        <v>569.99</v>
      </c>
      <c r="D210" s="4">
        <v>40.76</v>
      </c>
      <c r="E210" s="4">
        <v>17.309999999999999</v>
      </c>
      <c r="F210" s="4">
        <v>30.77</v>
      </c>
      <c r="G210" s="4">
        <v>353.56</v>
      </c>
      <c r="H210" s="4">
        <v>48.94</v>
      </c>
      <c r="I210" s="4">
        <v>36.06</v>
      </c>
      <c r="J210" s="4">
        <v>166.73</v>
      </c>
      <c r="K210" s="4">
        <v>34.08</v>
      </c>
      <c r="L210" s="4">
        <v>15.19</v>
      </c>
      <c r="M210" s="4"/>
      <c r="N210" s="4">
        <f t="shared" si="6"/>
        <v>1318.2609712699141</v>
      </c>
      <c r="O210" s="4">
        <f t="shared" si="7"/>
        <v>21.87097126991398</v>
      </c>
      <c r="P210" s="4">
        <f t="shared" si="8"/>
        <v>478.33938428940274</v>
      </c>
    </row>
    <row r="211" spans="1:16" x14ac:dyDescent="0.25">
      <c r="A211" s="9">
        <v>40613</v>
      </c>
      <c r="B211" s="4">
        <v>1304.28</v>
      </c>
      <c r="C211" s="4">
        <v>576.71</v>
      </c>
      <c r="D211" s="4">
        <v>40.83</v>
      </c>
      <c r="E211" s="4">
        <v>17.420000000000002</v>
      </c>
      <c r="F211" s="4">
        <v>30.92</v>
      </c>
      <c r="G211" s="4">
        <v>351.99</v>
      </c>
      <c r="H211" s="4">
        <v>49.41</v>
      </c>
      <c r="I211" s="4">
        <v>36.200000000000003</v>
      </c>
      <c r="J211" s="4">
        <v>168.07</v>
      </c>
      <c r="K211" s="4">
        <v>34.61</v>
      </c>
      <c r="L211" s="4">
        <v>15.5</v>
      </c>
      <c r="M211" s="4"/>
      <c r="N211" s="4">
        <f t="shared" si="6"/>
        <v>1326.9665116177744</v>
      </c>
      <c r="O211" s="4">
        <f t="shared" si="7"/>
        <v>22.686511617774386</v>
      </c>
      <c r="P211" s="4">
        <f t="shared" si="8"/>
        <v>514.67780938341218</v>
      </c>
    </row>
    <row r="212" spans="1:16" x14ac:dyDescent="0.25">
      <c r="A212" s="9">
        <v>40612</v>
      </c>
      <c r="B212" s="4">
        <v>1295.1099999999999</v>
      </c>
      <c r="C212" s="4">
        <v>580.29999999999995</v>
      </c>
      <c r="D212" s="4">
        <v>40.98</v>
      </c>
      <c r="E212" s="4">
        <v>17.059999999999999</v>
      </c>
      <c r="F212" s="4">
        <v>31.08</v>
      </c>
      <c r="G212" s="4">
        <v>346.67</v>
      </c>
      <c r="H212" s="4">
        <v>48.76</v>
      </c>
      <c r="I212" s="4">
        <v>36.409999999999997</v>
      </c>
      <c r="J212" s="4">
        <v>166.14</v>
      </c>
      <c r="K212" s="4">
        <v>34.86</v>
      </c>
      <c r="L212" s="4">
        <v>15.35</v>
      </c>
      <c r="M212" s="4"/>
      <c r="N212" s="4">
        <f t="shared" si="6"/>
        <v>1325.8258144881847</v>
      </c>
      <c r="O212" s="4">
        <f t="shared" si="7"/>
        <v>30.715814488184833</v>
      </c>
      <c r="P212" s="4">
        <f t="shared" si="8"/>
        <v>943.46125967258524</v>
      </c>
    </row>
    <row r="213" spans="1:16" x14ac:dyDescent="0.25">
      <c r="A213" s="9">
        <v>40611</v>
      </c>
      <c r="B213" s="4">
        <v>1320.02</v>
      </c>
      <c r="C213" s="4">
        <v>591.77</v>
      </c>
      <c r="D213" s="4">
        <v>41.65</v>
      </c>
      <c r="E213" s="4">
        <v>17.649999999999999</v>
      </c>
      <c r="F213" s="4">
        <v>31.33</v>
      </c>
      <c r="G213" s="4">
        <v>352.47</v>
      </c>
      <c r="H213" s="4">
        <v>50.13</v>
      </c>
      <c r="I213" s="4">
        <v>36.57</v>
      </c>
      <c r="J213" s="4">
        <v>169.05</v>
      </c>
      <c r="K213" s="4">
        <v>35.130000000000003</v>
      </c>
      <c r="L213" s="4">
        <v>15.78</v>
      </c>
      <c r="M213" s="4"/>
      <c r="N213" s="4">
        <f t="shared" si="6"/>
        <v>1349.0674602807728</v>
      </c>
      <c r="O213" s="4">
        <f t="shared" si="7"/>
        <v>29.047460280772839</v>
      </c>
      <c r="P213" s="4">
        <f t="shared" si="8"/>
        <v>843.75494876307573</v>
      </c>
    </row>
    <row r="214" spans="1:16" x14ac:dyDescent="0.25">
      <c r="A214" s="9">
        <v>40610</v>
      </c>
      <c r="B214" s="4">
        <v>1321.82</v>
      </c>
      <c r="C214" s="4">
        <v>592.30999999999995</v>
      </c>
      <c r="D214" s="4">
        <v>41.25</v>
      </c>
      <c r="E214" s="4">
        <v>16.940000000000001</v>
      </c>
      <c r="F214" s="4">
        <v>31.67</v>
      </c>
      <c r="G214" s="4">
        <v>355.76</v>
      </c>
      <c r="H214" s="4">
        <v>50.06</v>
      </c>
      <c r="I214" s="4">
        <v>36.51</v>
      </c>
      <c r="J214" s="4">
        <v>166.89</v>
      </c>
      <c r="K214" s="4">
        <v>35.29</v>
      </c>
      <c r="L214" s="4">
        <v>15.82</v>
      </c>
      <c r="M214" s="4"/>
      <c r="N214" s="4">
        <f t="shared" si="6"/>
        <v>1344.2789281790604</v>
      </c>
      <c r="O214" s="4">
        <f t="shared" si="7"/>
        <v>22.458928179060422</v>
      </c>
      <c r="P214" s="4">
        <f t="shared" si="8"/>
        <v>504.40345495219429</v>
      </c>
    </row>
    <row r="215" spans="1:16" x14ac:dyDescent="0.25">
      <c r="A215" s="9">
        <v>40609</v>
      </c>
      <c r="B215" s="4">
        <v>1310.1300000000001</v>
      </c>
      <c r="C215" s="4">
        <v>591.66</v>
      </c>
      <c r="D215" s="4">
        <v>41.06</v>
      </c>
      <c r="E215" s="4">
        <v>16.7</v>
      </c>
      <c r="F215" s="4">
        <v>31.5</v>
      </c>
      <c r="G215" s="4">
        <v>355.36</v>
      </c>
      <c r="H215" s="4">
        <v>49.42</v>
      </c>
      <c r="I215" s="4">
        <v>36.54</v>
      </c>
      <c r="J215" s="4">
        <v>169.08</v>
      </c>
      <c r="K215" s="4">
        <v>34.72</v>
      </c>
      <c r="L215" s="4">
        <v>15.45</v>
      </c>
      <c r="M215" s="4"/>
      <c r="N215" s="4">
        <f t="shared" si="6"/>
        <v>1333.6948111109073</v>
      </c>
      <c r="O215" s="4">
        <f t="shared" si="7"/>
        <v>23.564811110907158</v>
      </c>
      <c r="P215" s="4">
        <f t="shared" si="8"/>
        <v>555.3003226927334</v>
      </c>
    </row>
    <row r="216" spans="1:16" x14ac:dyDescent="0.25">
      <c r="A216" s="9">
        <v>40606</v>
      </c>
      <c r="B216" s="4">
        <v>1321.15</v>
      </c>
      <c r="C216" s="4">
        <v>600.62</v>
      </c>
      <c r="D216" s="4">
        <v>40.71</v>
      </c>
      <c r="E216" s="4">
        <v>17.079999999999998</v>
      </c>
      <c r="F216" s="4">
        <v>32.01</v>
      </c>
      <c r="G216" s="4">
        <v>360</v>
      </c>
      <c r="H216" s="4">
        <v>50.24</v>
      </c>
      <c r="I216" s="4">
        <v>37.369999999999997</v>
      </c>
      <c r="J216" s="4">
        <v>171.67</v>
      </c>
      <c r="K216" s="4">
        <v>35.270000000000003</v>
      </c>
      <c r="L216" s="4">
        <v>15.73</v>
      </c>
      <c r="M216" s="4"/>
      <c r="N216" s="4">
        <f t="shared" si="6"/>
        <v>1343.0684393102024</v>
      </c>
      <c r="O216" s="4">
        <f t="shared" si="7"/>
        <v>21.918439310202302</v>
      </c>
      <c r="P216" s="4">
        <f t="shared" si="8"/>
        <v>480.4179817950216</v>
      </c>
    </row>
    <row r="217" spans="1:16" x14ac:dyDescent="0.25">
      <c r="A217" s="9">
        <v>40605</v>
      </c>
      <c r="B217" s="4">
        <v>1330.97</v>
      </c>
      <c r="C217" s="4">
        <v>609.55999999999995</v>
      </c>
      <c r="D217" s="4">
        <v>39.99</v>
      </c>
      <c r="E217" s="4">
        <v>16.86</v>
      </c>
      <c r="F217" s="4">
        <v>32.93</v>
      </c>
      <c r="G217" s="4">
        <v>359.56</v>
      </c>
      <c r="H217" s="4">
        <v>50.26</v>
      </c>
      <c r="I217" s="4">
        <v>37.78</v>
      </c>
      <c r="J217" s="4">
        <v>172.79</v>
      </c>
      <c r="K217" s="4">
        <v>35.049999999999997</v>
      </c>
      <c r="L217" s="4">
        <v>15.93</v>
      </c>
      <c r="M217" s="4"/>
      <c r="N217" s="4">
        <f t="shared" si="6"/>
        <v>1338.0498898193184</v>
      </c>
      <c r="O217" s="4">
        <f t="shared" si="7"/>
        <v>7.0798898193183959</v>
      </c>
      <c r="P217" s="4">
        <f t="shared" si="8"/>
        <v>50.124839853688272</v>
      </c>
    </row>
    <row r="218" spans="1:16" x14ac:dyDescent="0.25">
      <c r="A218" s="9">
        <v>40604</v>
      </c>
      <c r="B218" s="4">
        <v>1308.44</v>
      </c>
      <c r="C218" s="4">
        <v>600.79</v>
      </c>
      <c r="D218" s="4">
        <v>39.03</v>
      </c>
      <c r="E218" s="4">
        <v>16.63</v>
      </c>
      <c r="F218" s="4">
        <v>32.68</v>
      </c>
      <c r="G218" s="4">
        <v>352.12</v>
      </c>
      <c r="H218" s="4">
        <v>48.68</v>
      </c>
      <c r="I218" s="4">
        <v>38.11</v>
      </c>
      <c r="J218" s="4">
        <v>172.02</v>
      </c>
      <c r="K218" s="4">
        <v>34.479999999999997</v>
      </c>
      <c r="L218" s="4">
        <v>15.58</v>
      </c>
      <c r="M218" s="4"/>
      <c r="N218" s="4">
        <f t="shared" si="6"/>
        <v>1310.9970826789872</v>
      </c>
      <c r="O218" s="4">
        <f t="shared" si="7"/>
        <v>2.5570826789871717</v>
      </c>
      <c r="P218" s="4">
        <f t="shared" si="8"/>
        <v>6.538671827176211</v>
      </c>
    </row>
    <row r="219" spans="1:16" x14ac:dyDescent="0.25">
      <c r="A219" s="9">
        <v>40603</v>
      </c>
      <c r="B219" s="4">
        <v>1306.33</v>
      </c>
      <c r="C219" s="4">
        <v>600.76</v>
      </c>
      <c r="D219" s="4">
        <v>38.56</v>
      </c>
      <c r="E219" s="4">
        <v>16.100000000000001</v>
      </c>
      <c r="F219" s="4">
        <v>32.29</v>
      </c>
      <c r="G219" s="4">
        <v>349.31</v>
      </c>
      <c r="H219" s="4">
        <v>48.75</v>
      </c>
      <c r="I219" s="4">
        <v>37.36</v>
      </c>
      <c r="J219" s="4">
        <v>169.44</v>
      </c>
      <c r="K219" s="4">
        <v>33.97</v>
      </c>
      <c r="L219" s="4">
        <v>15.63</v>
      </c>
      <c r="M219" s="4"/>
      <c r="N219" s="4">
        <f t="shared" si="6"/>
        <v>1298.4393913876488</v>
      </c>
      <c r="O219" s="4">
        <f t="shared" si="7"/>
        <v>-7.8906086123511159</v>
      </c>
      <c r="P219" s="4">
        <f t="shared" si="8"/>
        <v>62.261704273309604</v>
      </c>
    </row>
    <row r="220" spans="1:16" x14ac:dyDescent="0.25">
      <c r="A220" s="9">
        <v>40602</v>
      </c>
      <c r="B220" s="4">
        <v>1327.22</v>
      </c>
      <c r="C220" s="4">
        <v>613.4</v>
      </c>
      <c r="D220" s="4">
        <v>38.979999999999997</v>
      </c>
      <c r="E220" s="4">
        <v>16.399999999999999</v>
      </c>
      <c r="F220" s="4">
        <v>33.51</v>
      </c>
      <c r="G220" s="4">
        <v>353.21</v>
      </c>
      <c r="H220" s="4">
        <v>49.5</v>
      </c>
      <c r="I220" s="4">
        <v>37.53</v>
      </c>
      <c r="J220" s="4">
        <v>173.29</v>
      </c>
      <c r="K220" s="4">
        <v>34.5</v>
      </c>
      <c r="L220" s="4">
        <v>15.98</v>
      </c>
      <c r="M220" s="4"/>
      <c r="N220" s="4">
        <f t="shared" si="6"/>
        <v>1319.4535758566235</v>
      </c>
      <c r="O220" s="4">
        <f t="shared" si="7"/>
        <v>-7.7664241433765255</v>
      </c>
      <c r="P220" s="4">
        <f t="shared" si="8"/>
        <v>60.317343974821796</v>
      </c>
    </row>
    <row r="221" spans="1:16" x14ac:dyDescent="0.25">
      <c r="A221" s="9">
        <v>40599</v>
      </c>
      <c r="B221" s="4">
        <v>1319.88</v>
      </c>
      <c r="C221" s="4">
        <v>610.04</v>
      </c>
      <c r="D221" s="4">
        <v>39.01</v>
      </c>
      <c r="E221" s="4">
        <v>16.5</v>
      </c>
      <c r="F221" s="4">
        <v>33.630000000000003</v>
      </c>
      <c r="G221" s="4">
        <v>348.16</v>
      </c>
      <c r="H221" s="4">
        <v>48.93</v>
      </c>
      <c r="I221" s="4">
        <v>39.479999999999997</v>
      </c>
      <c r="J221" s="4">
        <v>177.24</v>
      </c>
      <c r="K221" s="4">
        <v>34.630000000000003</v>
      </c>
      <c r="L221" s="4">
        <v>15.89</v>
      </c>
      <c r="M221" s="4"/>
      <c r="N221" s="4">
        <f t="shared" ref="N221:N258" si="9">SUMPRODUCT($C$6:$L$6,C221:L221)</f>
        <v>1318.3839749931055</v>
      </c>
      <c r="O221" s="4">
        <f t="shared" ref="O221:O258" si="10">N221-B221</f>
        <v>-1.4960250068945697</v>
      </c>
      <c r="P221" s="4">
        <f t="shared" ref="P221:P258" si="11">O221^2</f>
        <v>2.2380908212538975</v>
      </c>
    </row>
    <row r="222" spans="1:16" x14ac:dyDescent="0.25">
      <c r="A222" s="9">
        <v>40598</v>
      </c>
      <c r="B222" s="4">
        <v>1306.0999999999999</v>
      </c>
      <c r="C222" s="4">
        <v>608.82000000000005</v>
      </c>
      <c r="D222" s="4">
        <v>38.78</v>
      </c>
      <c r="E222" s="4">
        <v>16.37</v>
      </c>
      <c r="F222" s="4">
        <v>33.090000000000003</v>
      </c>
      <c r="G222" s="4">
        <v>342.88</v>
      </c>
      <c r="H222" s="4">
        <v>48.36</v>
      </c>
      <c r="I222" s="4">
        <v>39.659999999999997</v>
      </c>
      <c r="J222" s="4">
        <v>177.75</v>
      </c>
      <c r="K222" s="4">
        <v>33.450000000000003</v>
      </c>
      <c r="L222" s="4">
        <v>15.85</v>
      </c>
      <c r="M222" s="4"/>
      <c r="N222" s="4">
        <f t="shared" si="9"/>
        <v>1303.2600896525021</v>
      </c>
      <c r="O222" s="4">
        <f t="shared" si="10"/>
        <v>-2.8399103474978347</v>
      </c>
      <c r="P222" s="4">
        <f t="shared" si="11"/>
        <v>8.0650907818252726</v>
      </c>
    </row>
    <row r="223" spans="1:16" x14ac:dyDescent="0.25">
      <c r="A223" s="9">
        <v>40597</v>
      </c>
      <c r="B223" s="4">
        <v>1307.4000000000001</v>
      </c>
      <c r="C223" s="4">
        <v>611.32000000000005</v>
      </c>
      <c r="D223" s="4">
        <v>38.020000000000003</v>
      </c>
      <c r="E223" s="4">
        <v>16.579999999999998</v>
      </c>
      <c r="F223" s="4">
        <v>32.85</v>
      </c>
      <c r="G223" s="4">
        <v>342.62</v>
      </c>
      <c r="H223" s="4">
        <v>48.04</v>
      </c>
      <c r="I223" s="4">
        <v>39.99</v>
      </c>
      <c r="J223" s="4">
        <v>176.68</v>
      </c>
      <c r="K223" s="4">
        <v>33.380000000000003</v>
      </c>
      <c r="L223" s="4">
        <v>16.649999999999999</v>
      </c>
      <c r="M223" s="4"/>
      <c r="N223" s="4">
        <f t="shared" si="9"/>
        <v>1296.0127044043818</v>
      </c>
      <c r="O223" s="4">
        <f t="shared" si="10"/>
        <v>-11.387295595618298</v>
      </c>
      <c r="P223" s="4">
        <f t="shared" si="11"/>
        <v>129.67050098198789</v>
      </c>
    </row>
    <row r="224" spans="1:16" x14ac:dyDescent="0.25">
      <c r="A224" s="9">
        <v>40596</v>
      </c>
      <c r="B224" s="4">
        <v>1315.44</v>
      </c>
      <c r="C224" s="4">
        <v>610.21</v>
      </c>
      <c r="D224" s="4">
        <v>38.51</v>
      </c>
      <c r="E224" s="4">
        <v>16.91</v>
      </c>
      <c r="F224" s="4">
        <v>33.65</v>
      </c>
      <c r="G224" s="4">
        <v>338.61</v>
      </c>
      <c r="H224" s="4">
        <v>49.01</v>
      </c>
      <c r="I224" s="4">
        <v>40.22</v>
      </c>
      <c r="J224" s="4">
        <v>180.42</v>
      </c>
      <c r="K224" s="4">
        <v>33.74</v>
      </c>
      <c r="L224" s="4">
        <v>16.920000000000002</v>
      </c>
      <c r="M224" s="4"/>
      <c r="N224" s="4">
        <f t="shared" si="9"/>
        <v>1311.5126460319634</v>
      </c>
      <c r="O224" s="4">
        <f t="shared" si="10"/>
        <v>-3.9273539680366412</v>
      </c>
      <c r="P224" s="4">
        <f t="shared" si="11"/>
        <v>15.424109190253152</v>
      </c>
    </row>
    <row r="225" spans="1:16" x14ac:dyDescent="0.25">
      <c r="A225" s="9">
        <v>40592</v>
      </c>
      <c r="B225" s="4">
        <v>1343.01</v>
      </c>
      <c r="C225" s="4">
        <v>630.08000000000004</v>
      </c>
      <c r="D225" s="4">
        <v>39.299999999999997</v>
      </c>
      <c r="E225" s="4">
        <v>17.66</v>
      </c>
      <c r="F225" s="4">
        <v>34.53</v>
      </c>
      <c r="G225" s="4">
        <v>350.56</v>
      </c>
      <c r="H225" s="4">
        <v>50.98</v>
      </c>
      <c r="I225" s="4">
        <v>41.57</v>
      </c>
      <c r="J225" s="4">
        <v>186.5</v>
      </c>
      <c r="K225" s="4">
        <v>35.39</v>
      </c>
      <c r="L225" s="4">
        <v>17.73</v>
      </c>
      <c r="M225" s="4"/>
      <c r="N225" s="4">
        <f t="shared" si="9"/>
        <v>1354.2256127651092</v>
      </c>
      <c r="O225" s="4">
        <f t="shared" si="10"/>
        <v>11.215612765109199</v>
      </c>
      <c r="P225" s="4">
        <f t="shared" si="11"/>
        <v>125.78996969688042</v>
      </c>
    </row>
    <row r="226" spans="1:16" x14ac:dyDescent="0.25">
      <c r="A226" s="9">
        <v>40591</v>
      </c>
      <c r="B226" s="4">
        <v>1340.43</v>
      </c>
      <c r="C226" s="4">
        <v>625.26</v>
      </c>
      <c r="D226" s="4">
        <v>39.29</v>
      </c>
      <c r="E226" s="4">
        <v>17.77</v>
      </c>
      <c r="F226" s="4">
        <v>34.69</v>
      </c>
      <c r="G226" s="4">
        <v>358.3</v>
      </c>
      <c r="H226" s="4">
        <v>50.8</v>
      </c>
      <c r="I226" s="4">
        <v>42.67</v>
      </c>
      <c r="J226" s="4">
        <v>187.76</v>
      </c>
      <c r="K226" s="4">
        <v>34.979999999999997</v>
      </c>
      <c r="L226" s="4">
        <v>17.88</v>
      </c>
      <c r="M226" s="4"/>
      <c r="N226" s="4">
        <f t="shared" si="9"/>
        <v>1354.3582961239347</v>
      </c>
      <c r="O226" s="4">
        <f t="shared" si="10"/>
        <v>13.928296123934615</v>
      </c>
      <c r="P226" s="4">
        <f t="shared" si="11"/>
        <v>193.99743291601203</v>
      </c>
    </row>
    <row r="227" spans="1:16" x14ac:dyDescent="0.25">
      <c r="A227" s="9">
        <v>40590</v>
      </c>
      <c r="B227" s="4">
        <v>1336.32</v>
      </c>
      <c r="C227" s="4">
        <v>624.22</v>
      </c>
      <c r="D227" s="4">
        <v>39.39</v>
      </c>
      <c r="E227" s="4">
        <v>17.760000000000002</v>
      </c>
      <c r="F227" s="4">
        <v>34.46</v>
      </c>
      <c r="G227" s="4">
        <v>363.13</v>
      </c>
      <c r="H227" s="4">
        <v>50.48</v>
      </c>
      <c r="I227" s="4">
        <v>42.79</v>
      </c>
      <c r="J227" s="4">
        <v>186.62</v>
      </c>
      <c r="K227" s="4">
        <v>34.69</v>
      </c>
      <c r="L227" s="4">
        <v>17.88</v>
      </c>
      <c r="M227" s="4"/>
      <c r="N227" s="4">
        <f t="shared" si="9"/>
        <v>1353.0100155140376</v>
      </c>
      <c r="O227" s="4">
        <f t="shared" si="10"/>
        <v>16.690015514037668</v>
      </c>
      <c r="P227" s="4">
        <f t="shared" si="11"/>
        <v>278.55661785881807</v>
      </c>
    </row>
    <row r="228" spans="1:16" x14ac:dyDescent="0.25">
      <c r="A228" s="9">
        <v>40589</v>
      </c>
      <c r="B228" s="4">
        <v>1328.01</v>
      </c>
      <c r="C228" s="4">
        <v>624.15</v>
      </c>
      <c r="D228" s="4">
        <v>38.99</v>
      </c>
      <c r="E228" s="4">
        <v>17.2</v>
      </c>
      <c r="F228" s="4">
        <v>34.46</v>
      </c>
      <c r="G228" s="4">
        <v>359.9</v>
      </c>
      <c r="H228" s="4">
        <v>50.44</v>
      </c>
      <c r="I228" s="4">
        <v>42.95</v>
      </c>
      <c r="J228" s="4">
        <v>189.03</v>
      </c>
      <c r="K228" s="4">
        <v>33.94</v>
      </c>
      <c r="L228" s="4">
        <v>17.88</v>
      </c>
      <c r="M228" s="4"/>
      <c r="N228" s="4">
        <f t="shared" si="9"/>
        <v>1341.4149308724002</v>
      </c>
      <c r="O228" s="4">
        <f t="shared" si="10"/>
        <v>13.4049308724002</v>
      </c>
      <c r="P228" s="4">
        <f t="shared" si="11"/>
        <v>179.69217169382799</v>
      </c>
    </row>
    <row r="229" spans="1:16" x14ac:dyDescent="0.25">
      <c r="A229" s="9">
        <v>40588</v>
      </c>
      <c r="B229" s="4">
        <v>1332.32</v>
      </c>
      <c r="C229" s="4">
        <v>628.15</v>
      </c>
      <c r="D229" s="4">
        <v>38.56</v>
      </c>
      <c r="E229" s="4">
        <v>16.89</v>
      </c>
      <c r="F229" s="4">
        <v>33.86</v>
      </c>
      <c r="G229" s="4">
        <v>359.18</v>
      </c>
      <c r="H229" s="4">
        <v>50.87</v>
      </c>
      <c r="I229" s="4">
        <v>42.1</v>
      </c>
      <c r="J229" s="4">
        <v>190.42</v>
      </c>
      <c r="K229" s="4">
        <v>33.86</v>
      </c>
      <c r="L229" s="4">
        <v>17.95</v>
      </c>
      <c r="M229" s="4"/>
      <c r="N229" s="4">
        <f t="shared" si="9"/>
        <v>1334.8693577054394</v>
      </c>
      <c r="O229" s="4">
        <f t="shared" si="10"/>
        <v>2.5493577054394336</v>
      </c>
      <c r="P229" s="4">
        <f t="shared" si="11"/>
        <v>6.4992247102834142</v>
      </c>
    </row>
    <row r="230" spans="1:16" x14ac:dyDescent="0.25">
      <c r="A230" s="9">
        <v>40585</v>
      </c>
      <c r="B230" s="4">
        <v>1329.15</v>
      </c>
      <c r="C230" s="4">
        <v>624.5</v>
      </c>
      <c r="D230" s="4">
        <v>38.39</v>
      </c>
      <c r="E230" s="4">
        <v>16.850000000000001</v>
      </c>
      <c r="F230" s="4">
        <v>34.51</v>
      </c>
      <c r="G230" s="4">
        <v>356.85</v>
      </c>
      <c r="H230" s="4">
        <v>50.17</v>
      </c>
      <c r="I230" s="4">
        <v>41.43</v>
      </c>
      <c r="J230" s="4">
        <v>189.25</v>
      </c>
      <c r="K230" s="4">
        <v>33.67</v>
      </c>
      <c r="L230" s="4">
        <v>17.89</v>
      </c>
      <c r="M230" s="4"/>
      <c r="N230" s="4">
        <f t="shared" si="9"/>
        <v>1329.1182856771136</v>
      </c>
      <c r="O230" s="4">
        <f t="shared" si="10"/>
        <v>-3.1714322886500668E-2</v>
      </c>
      <c r="P230" s="4">
        <f t="shared" si="11"/>
        <v>1.00579827614922E-3</v>
      </c>
    </row>
    <row r="231" spans="1:16" x14ac:dyDescent="0.25">
      <c r="A231" s="9">
        <v>40584</v>
      </c>
      <c r="B231" s="4">
        <v>1321.87</v>
      </c>
      <c r="C231" s="4">
        <v>616.44000000000005</v>
      </c>
      <c r="D231" s="4">
        <v>38.35</v>
      </c>
      <c r="E231" s="4">
        <v>16.62</v>
      </c>
      <c r="F231" s="4">
        <v>34.49</v>
      </c>
      <c r="G231" s="4">
        <v>354.54</v>
      </c>
      <c r="H231" s="4">
        <v>49.51</v>
      </c>
      <c r="I231" s="4">
        <v>40.75</v>
      </c>
      <c r="J231" s="4">
        <v>186.21</v>
      </c>
      <c r="K231" s="4">
        <v>33.57</v>
      </c>
      <c r="L231" s="4">
        <v>17.68</v>
      </c>
      <c r="M231" s="4"/>
      <c r="N231" s="4">
        <f t="shared" si="9"/>
        <v>1321.1698992075051</v>
      </c>
      <c r="O231" s="4">
        <f t="shared" si="10"/>
        <v>-0.7001007924948226</v>
      </c>
      <c r="P231" s="4">
        <f t="shared" si="11"/>
        <v>0.49014111965187868</v>
      </c>
    </row>
    <row r="232" spans="1:16" x14ac:dyDescent="0.25">
      <c r="A232" s="9">
        <v>40583</v>
      </c>
      <c r="B232" s="4">
        <v>1320.88</v>
      </c>
      <c r="C232" s="4">
        <v>616.5</v>
      </c>
      <c r="D232" s="4">
        <v>38.19</v>
      </c>
      <c r="E232" s="4">
        <v>16.43</v>
      </c>
      <c r="F232" s="4">
        <v>31.95</v>
      </c>
      <c r="G232" s="4">
        <v>358.16</v>
      </c>
      <c r="H232" s="4">
        <v>48.62</v>
      </c>
      <c r="I232" s="4">
        <v>47.99</v>
      </c>
      <c r="J232" s="4">
        <v>185.3</v>
      </c>
      <c r="K232" s="4">
        <v>33.01</v>
      </c>
      <c r="L232" s="4">
        <v>17.66</v>
      </c>
      <c r="M232" s="4"/>
      <c r="N232" s="4">
        <f t="shared" si="9"/>
        <v>1308.8234178772414</v>
      </c>
      <c r="O232" s="4">
        <f t="shared" si="10"/>
        <v>-12.056582122758755</v>
      </c>
      <c r="P232" s="4">
        <f t="shared" si="11"/>
        <v>145.36117248282599</v>
      </c>
    </row>
    <row r="233" spans="1:16" x14ac:dyDescent="0.25">
      <c r="A233" s="9">
        <v>40582</v>
      </c>
      <c r="B233" s="4">
        <v>1324.57</v>
      </c>
      <c r="C233" s="4">
        <v>618.38</v>
      </c>
      <c r="D233" s="4">
        <v>38.79</v>
      </c>
      <c r="E233" s="4">
        <v>16.600000000000001</v>
      </c>
      <c r="F233" s="4">
        <v>32.64</v>
      </c>
      <c r="G233" s="4">
        <v>355.2</v>
      </c>
      <c r="H233" s="4">
        <v>48.83</v>
      </c>
      <c r="I233" s="4">
        <v>48.1</v>
      </c>
      <c r="J233" s="4">
        <v>183.06</v>
      </c>
      <c r="K233" s="4">
        <v>33.57</v>
      </c>
      <c r="L233" s="4">
        <v>17.690000000000001</v>
      </c>
      <c r="M233" s="4"/>
      <c r="N233" s="4">
        <f t="shared" si="9"/>
        <v>1322.3705613345994</v>
      </c>
      <c r="O233" s="4">
        <f t="shared" si="10"/>
        <v>-2.1994386654005211</v>
      </c>
      <c r="P233" s="4">
        <f t="shared" si="11"/>
        <v>4.8375304428588253</v>
      </c>
    </row>
    <row r="234" spans="1:16" x14ac:dyDescent="0.25">
      <c r="A234" s="9">
        <v>40581</v>
      </c>
      <c r="B234" s="4">
        <v>1319.05</v>
      </c>
      <c r="C234" s="4">
        <v>614.29</v>
      </c>
      <c r="D234" s="4">
        <v>38.380000000000003</v>
      </c>
      <c r="E234" s="4">
        <v>16.8</v>
      </c>
      <c r="F234" s="4">
        <v>32.24</v>
      </c>
      <c r="G234" s="4">
        <v>351.88</v>
      </c>
      <c r="H234" s="4">
        <v>48.82</v>
      </c>
      <c r="I234" s="4">
        <v>47.39</v>
      </c>
      <c r="J234" s="4">
        <v>176.43</v>
      </c>
      <c r="K234" s="4">
        <v>33.56</v>
      </c>
      <c r="L234" s="4">
        <v>17.55</v>
      </c>
      <c r="M234" s="4"/>
      <c r="N234" s="4">
        <f t="shared" si="9"/>
        <v>1313.4151647458207</v>
      </c>
      <c r="O234" s="4">
        <f t="shared" si="10"/>
        <v>-5.6348352541792792</v>
      </c>
      <c r="P234" s="4">
        <f t="shared" si="11"/>
        <v>31.751368341741664</v>
      </c>
    </row>
    <row r="235" spans="1:16" x14ac:dyDescent="0.25">
      <c r="A235" s="9">
        <v>40578</v>
      </c>
      <c r="B235" s="4">
        <v>1310.87</v>
      </c>
      <c r="C235" s="4">
        <v>610.98</v>
      </c>
      <c r="D235" s="4">
        <v>38.79</v>
      </c>
      <c r="E235" s="4">
        <v>16.79</v>
      </c>
      <c r="F235" s="4">
        <v>32.21</v>
      </c>
      <c r="G235" s="4">
        <v>346.5</v>
      </c>
      <c r="H235" s="4">
        <v>48.65</v>
      </c>
      <c r="I235" s="4">
        <v>47.88</v>
      </c>
      <c r="J235" s="4">
        <v>175.93</v>
      </c>
      <c r="K235" s="4">
        <v>33.36</v>
      </c>
      <c r="L235" s="4">
        <v>17.170000000000002</v>
      </c>
      <c r="M235" s="4"/>
      <c r="N235" s="4">
        <f t="shared" si="9"/>
        <v>1313.3038574718819</v>
      </c>
      <c r="O235" s="4">
        <f t="shared" si="10"/>
        <v>2.4338574718819928</v>
      </c>
      <c r="P235" s="4">
        <f t="shared" si="11"/>
        <v>5.9236621934358054</v>
      </c>
    </row>
    <row r="236" spans="1:16" x14ac:dyDescent="0.25">
      <c r="A236" s="9">
        <v>40577</v>
      </c>
      <c r="B236" s="4">
        <v>1307.0999999999999</v>
      </c>
      <c r="C236" s="4">
        <v>610.15</v>
      </c>
      <c r="D236" s="4">
        <v>38.729999999999997</v>
      </c>
      <c r="E236" s="4">
        <v>16.690000000000001</v>
      </c>
      <c r="F236" s="4">
        <v>32.049999999999997</v>
      </c>
      <c r="G236" s="4">
        <v>343.44</v>
      </c>
      <c r="H236" s="4">
        <v>48.81</v>
      </c>
      <c r="I236" s="4">
        <v>48.11</v>
      </c>
      <c r="J236" s="4">
        <v>173.71</v>
      </c>
      <c r="K236" s="4">
        <v>33.53</v>
      </c>
      <c r="L236" s="4">
        <v>17.05</v>
      </c>
      <c r="M236" s="4"/>
      <c r="N236" s="4">
        <f t="shared" si="9"/>
        <v>1311.7272583126755</v>
      </c>
      <c r="O236" s="4">
        <f t="shared" si="10"/>
        <v>4.6272583126756217</v>
      </c>
      <c r="P236" s="4">
        <f t="shared" si="11"/>
        <v>21.41151949222564</v>
      </c>
    </row>
    <row r="237" spans="1:16" x14ac:dyDescent="0.25">
      <c r="A237" s="9">
        <v>40576</v>
      </c>
      <c r="B237" s="4">
        <v>1304.03</v>
      </c>
      <c r="C237" s="4">
        <v>612</v>
      </c>
      <c r="D237" s="4">
        <v>39.46</v>
      </c>
      <c r="E237" s="4">
        <v>16.57</v>
      </c>
      <c r="F237" s="4">
        <v>31.88</v>
      </c>
      <c r="G237" s="4">
        <v>344.32</v>
      </c>
      <c r="H237" s="4">
        <v>48.2</v>
      </c>
      <c r="I237" s="4">
        <v>48.06</v>
      </c>
      <c r="J237" s="4">
        <v>173.53</v>
      </c>
      <c r="K237" s="4">
        <v>33.43</v>
      </c>
      <c r="L237" s="4">
        <v>17.190000000000001</v>
      </c>
      <c r="M237" s="4"/>
      <c r="N237" s="4">
        <f t="shared" si="9"/>
        <v>1318.0607112109944</v>
      </c>
      <c r="O237" s="4">
        <f t="shared" si="10"/>
        <v>14.030711210994468</v>
      </c>
      <c r="P237" s="4">
        <f t="shared" si="11"/>
        <v>196.86085708632586</v>
      </c>
    </row>
    <row r="238" spans="1:16" x14ac:dyDescent="0.25">
      <c r="A238" s="9">
        <v>40575</v>
      </c>
      <c r="B238" s="4">
        <v>1307.5899999999999</v>
      </c>
      <c r="C238" s="4">
        <v>611.04</v>
      </c>
      <c r="D238" s="4">
        <v>38.5</v>
      </c>
      <c r="E238" s="4">
        <v>16.38</v>
      </c>
      <c r="F238" s="4">
        <v>31.64</v>
      </c>
      <c r="G238" s="4">
        <v>345.03</v>
      </c>
      <c r="H238" s="4">
        <v>48.37</v>
      </c>
      <c r="I238" s="4">
        <v>49.07</v>
      </c>
      <c r="J238" s="4">
        <v>172.11</v>
      </c>
      <c r="K238" s="4">
        <v>33.51</v>
      </c>
      <c r="L238" s="4">
        <v>17.2</v>
      </c>
      <c r="M238" s="4"/>
      <c r="N238" s="4">
        <f t="shared" si="9"/>
        <v>1306.3663366197827</v>
      </c>
      <c r="O238" s="4">
        <f t="shared" si="10"/>
        <v>-1.2236633802172037</v>
      </c>
      <c r="P238" s="4">
        <f t="shared" si="11"/>
        <v>1.4973520680845926</v>
      </c>
    </row>
    <row r="239" spans="1:16" x14ac:dyDescent="0.25">
      <c r="A239" s="9">
        <v>40574</v>
      </c>
      <c r="B239" s="4">
        <v>1286.1199999999999</v>
      </c>
      <c r="C239" s="4">
        <v>600.36</v>
      </c>
      <c r="D239" s="4">
        <v>38.380000000000003</v>
      </c>
      <c r="E239" s="4">
        <v>16.12</v>
      </c>
      <c r="F239" s="4">
        <v>30.36</v>
      </c>
      <c r="G239" s="4">
        <v>339.32</v>
      </c>
      <c r="H239" s="4">
        <v>47.7</v>
      </c>
      <c r="I239" s="4">
        <v>48.32</v>
      </c>
      <c r="J239" s="4">
        <v>169.64</v>
      </c>
      <c r="K239" s="4">
        <v>33.049999999999997</v>
      </c>
      <c r="L239" s="4">
        <v>16.559999999999999</v>
      </c>
      <c r="M239" s="4"/>
      <c r="N239" s="4">
        <f t="shared" si="9"/>
        <v>1288.2776019029898</v>
      </c>
      <c r="O239" s="4">
        <f t="shared" si="10"/>
        <v>2.1576019029898816</v>
      </c>
      <c r="P239" s="4">
        <f t="shared" si="11"/>
        <v>4.6552459717855585</v>
      </c>
    </row>
    <row r="240" spans="1:16" x14ac:dyDescent="0.25">
      <c r="A240" s="9">
        <v>40571</v>
      </c>
      <c r="B240" s="4">
        <v>1276.3399999999999</v>
      </c>
      <c r="C240" s="4">
        <v>600.99</v>
      </c>
      <c r="D240" s="4">
        <v>38.21</v>
      </c>
      <c r="E240" s="4">
        <v>15.83</v>
      </c>
      <c r="F240" s="4">
        <v>30.31</v>
      </c>
      <c r="G240" s="4">
        <v>336.1</v>
      </c>
      <c r="H240" s="4">
        <v>46.98</v>
      </c>
      <c r="I240" s="4">
        <v>47.75</v>
      </c>
      <c r="J240" s="4">
        <v>171.14</v>
      </c>
      <c r="K240" s="4">
        <v>32.49</v>
      </c>
      <c r="L240" s="4">
        <v>16.350000000000001</v>
      </c>
      <c r="M240" s="4"/>
      <c r="N240" s="4">
        <f t="shared" si="9"/>
        <v>1277.700202131211</v>
      </c>
      <c r="O240" s="4">
        <f t="shared" si="10"/>
        <v>1.3602021312110537</v>
      </c>
      <c r="P240" s="4">
        <f t="shared" si="11"/>
        <v>1.8501498377510925</v>
      </c>
    </row>
    <row r="241" spans="1:16" x14ac:dyDescent="0.25">
      <c r="A241" s="9">
        <v>40570</v>
      </c>
      <c r="B241" s="4">
        <v>1299.54</v>
      </c>
      <c r="C241" s="4">
        <v>616.79</v>
      </c>
      <c r="D241" s="4">
        <v>38.94</v>
      </c>
      <c r="E241" s="4">
        <v>16.2</v>
      </c>
      <c r="F241" s="4">
        <v>30.96</v>
      </c>
      <c r="G241" s="4">
        <v>343.21</v>
      </c>
      <c r="H241" s="4">
        <v>48.34</v>
      </c>
      <c r="I241" s="4">
        <v>47.99</v>
      </c>
      <c r="J241" s="4">
        <v>184.45</v>
      </c>
      <c r="K241" s="4">
        <v>33.85</v>
      </c>
      <c r="L241" s="4">
        <v>16.739999999999998</v>
      </c>
      <c r="M241" s="4"/>
      <c r="N241" s="4">
        <f t="shared" si="9"/>
        <v>1310.3413984146107</v>
      </c>
      <c r="O241" s="4">
        <f t="shared" si="10"/>
        <v>10.80139841461073</v>
      </c>
      <c r="P241" s="4">
        <f t="shared" si="11"/>
        <v>116.6702077111552</v>
      </c>
    </row>
    <row r="242" spans="1:16" x14ac:dyDescent="0.25">
      <c r="A242" s="9">
        <v>40569</v>
      </c>
      <c r="B242" s="4">
        <v>1296.6300000000001</v>
      </c>
      <c r="C242" s="4">
        <v>616.5</v>
      </c>
      <c r="D242" s="4">
        <v>39.659999999999997</v>
      </c>
      <c r="E242" s="4">
        <v>15.57</v>
      </c>
      <c r="F242" s="4">
        <v>31.06</v>
      </c>
      <c r="G242" s="4">
        <v>343.85</v>
      </c>
      <c r="H242" s="4">
        <v>48.44</v>
      </c>
      <c r="I242" s="4">
        <v>48.02</v>
      </c>
      <c r="J242" s="4">
        <v>175.39</v>
      </c>
      <c r="K242" s="4">
        <v>33.520000000000003</v>
      </c>
      <c r="L242" s="4">
        <v>15.79</v>
      </c>
      <c r="M242" s="4"/>
      <c r="N242" s="4">
        <f t="shared" si="9"/>
        <v>1311.292583554047</v>
      </c>
      <c r="O242" s="4">
        <f t="shared" si="10"/>
        <v>14.662583554046932</v>
      </c>
      <c r="P242" s="4">
        <f t="shared" si="11"/>
        <v>214.99135647940759</v>
      </c>
    </row>
    <row r="243" spans="1:16" x14ac:dyDescent="0.25">
      <c r="A243" s="9">
        <v>40568</v>
      </c>
      <c r="B243" s="4">
        <v>1291.18</v>
      </c>
      <c r="C243" s="4">
        <v>619.91</v>
      </c>
      <c r="D243" s="4">
        <v>38.159999999999997</v>
      </c>
      <c r="E243" s="4">
        <v>16.02</v>
      </c>
      <c r="F243" s="4">
        <v>30.91</v>
      </c>
      <c r="G243" s="4">
        <v>341.4</v>
      </c>
      <c r="H243" s="4">
        <v>48.16</v>
      </c>
      <c r="I243" s="4">
        <v>47.82</v>
      </c>
      <c r="J243" s="4">
        <v>176.7</v>
      </c>
      <c r="K243" s="4">
        <v>33.56</v>
      </c>
      <c r="L243" s="4">
        <v>15.53</v>
      </c>
      <c r="M243" s="4"/>
      <c r="N243" s="4">
        <f t="shared" si="9"/>
        <v>1292.2719670265533</v>
      </c>
      <c r="O243" s="4">
        <f t="shared" si="10"/>
        <v>1.0919670265532204</v>
      </c>
      <c r="P243" s="4">
        <f t="shared" si="11"/>
        <v>1.1923919870794817</v>
      </c>
    </row>
    <row r="244" spans="1:16" x14ac:dyDescent="0.25">
      <c r="A244" s="9">
        <v>40567</v>
      </c>
      <c r="B244" s="4">
        <v>1290.8399999999999</v>
      </c>
      <c r="C244" s="4">
        <v>611.08000000000004</v>
      </c>
      <c r="D244" s="4">
        <v>38.31</v>
      </c>
      <c r="E244" s="4">
        <v>16.09</v>
      </c>
      <c r="F244" s="4">
        <v>30.51</v>
      </c>
      <c r="G244" s="4">
        <v>337.45</v>
      </c>
      <c r="H244" s="4">
        <v>48.27</v>
      </c>
      <c r="I244" s="4">
        <v>49.43</v>
      </c>
      <c r="J244" s="4">
        <v>176.85</v>
      </c>
      <c r="K244" s="4">
        <v>34.03</v>
      </c>
      <c r="L244" s="4">
        <v>15.75</v>
      </c>
      <c r="M244" s="4"/>
      <c r="N244" s="4">
        <f t="shared" si="9"/>
        <v>1295.083383300652</v>
      </c>
      <c r="O244" s="4">
        <f t="shared" si="10"/>
        <v>4.2433833006521127</v>
      </c>
      <c r="P244" s="4">
        <f t="shared" si="11"/>
        <v>18.006301836253218</v>
      </c>
    </row>
    <row r="245" spans="1:16" x14ac:dyDescent="0.25">
      <c r="A245" s="9">
        <v>40564</v>
      </c>
      <c r="B245" s="4">
        <v>1283.3499999999999</v>
      </c>
      <c r="C245" s="4">
        <v>611.83000000000004</v>
      </c>
      <c r="D245" s="4">
        <v>38.19</v>
      </c>
      <c r="E245" s="4">
        <v>15.97</v>
      </c>
      <c r="F245" s="4">
        <v>30.02</v>
      </c>
      <c r="G245" s="4">
        <v>326.72000000000003</v>
      </c>
      <c r="H245" s="4">
        <v>47.67</v>
      </c>
      <c r="I245" s="4">
        <v>48.93</v>
      </c>
      <c r="J245" s="4">
        <v>177.42</v>
      </c>
      <c r="K245" s="4">
        <v>33.270000000000003</v>
      </c>
      <c r="L245" s="4">
        <v>15.92</v>
      </c>
      <c r="M245" s="4"/>
      <c r="N245" s="4">
        <f t="shared" si="9"/>
        <v>1283.212460282951</v>
      </c>
      <c r="O245" s="4">
        <f t="shared" si="10"/>
        <v>-0.13753971704886681</v>
      </c>
      <c r="P245" s="4">
        <f t="shared" si="11"/>
        <v>1.8917173765882343E-2</v>
      </c>
    </row>
    <row r="246" spans="1:16" x14ac:dyDescent="0.25">
      <c r="A246" s="9">
        <v>40563</v>
      </c>
      <c r="B246" s="4">
        <v>1280.26</v>
      </c>
      <c r="C246" s="4">
        <v>626.77</v>
      </c>
      <c r="D246" s="4">
        <v>38.17</v>
      </c>
      <c r="E246" s="4">
        <v>16.23</v>
      </c>
      <c r="F246" s="4">
        <v>30.78</v>
      </c>
      <c r="G246" s="4">
        <v>332.68</v>
      </c>
      <c r="H246" s="4">
        <v>48.27</v>
      </c>
      <c r="I246" s="4">
        <v>50.34</v>
      </c>
      <c r="J246" s="4">
        <v>181.96</v>
      </c>
      <c r="K246" s="4">
        <v>33.49</v>
      </c>
      <c r="L246" s="4">
        <v>16.05</v>
      </c>
      <c r="M246" s="4"/>
      <c r="N246" s="4">
        <f t="shared" si="9"/>
        <v>1295.8283138373085</v>
      </c>
      <c r="O246" s="4">
        <f t="shared" si="10"/>
        <v>15.568313837308551</v>
      </c>
      <c r="P246" s="4">
        <f t="shared" si="11"/>
        <v>242.3723957369329</v>
      </c>
    </row>
    <row r="247" spans="1:16" x14ac:dyDescent="0.25">
      <c r="A247" s="9">
        <v>40562</v>
      </c>
      <c r="B247" s="4">
        <v>1281.92</v>
      </c>
      <c r="C247" s="4">
        <v>631.75</v>
      </c>
      <c r="D247" s="4">
        <v>38.15</v>
      </c>
      <c r="E247" s="4">
        <v>16.309999999999999</v>
      </c>
      <c r="F247" s="4">
        <v>29.1</v>
      </c>
      <c r="G247" s="4">
        <v>338.84</v>
      </c>
      <c r="H247" s="4">
        <v>48.98</v>
      </c>
      <c r="I247" s="4">
        <v>51.51</v>
      </c>
      <c r="J247" s="4">
        <v>186.87</v>
      </c>
      <c r="K247" s="4">
        <v>33.909999999999997</v>
      </c>
      <c r="L247" s="4">
        <v>16.079999999999998</v>
      </c>
      <c r="M247" s="4"/>
      <c r="N247" s="4">
        <f t="shared" si="9"/>
        <v>1299.1945066865947</v>
      </c>
      <c r="O247" s="4">
        <f t="shared" si="10"/>
        <v>17.274506686594577</v>
      </c>
      <c r="P247" s="4">
        <f t="shared" si="11"/>
        <v>298.40858126520078</v>
      </c>
    </row>
    <row r="248" spans="1:16" x14ac:dyDescent="0.25">
      <c r="A248" s="9">
        <v>40561</v>
      </c>
      <c r="B248" s="4">
        <v>1295.02</v>
      </c>
      <c r="C248" s="4">
        <v>639.63</v>
      </c>
      <c r="D248" s="4">
        <v>38.700000000000003</v>
      </c>
      <c r="E248" s="4">
        <v>16.5</v>
      </c>
      <c r="F248" s="4">
        <v>29.45</v>
      </c>
      <c r="G248" s="4">
        <v>340.65</v>
      </c>
      <c r="H248" s="4">
        <v>48.26</v>
      </c>
      <c r="I248" s="4">
        <v>52.24</v>
      </c>
      <c r="J248" s="4">
        <v>191.25</v>
      </c>
      <c r="K248" s="4">
        <v>34.18</v>
      </c>
      <c r="L248" s="4">
        <v>16.55</v>
      </c>
      <c r="M248" s="4"/>
      <c r="N248" s="4">
        <f t="shared" si="9"/>
        <v>1311.3002436949755</v>
      </c>
      <c r="O248" s="4">
        <f t="shared" si="10"/>
        <v>16.280243694975525</v>
      </c>
      <c r="P248" s="4">
        <f t="shared" si="11"/>
        <v>265.04633476779031</v>
      </c>
    </row>
    <row r="249" spans="1:16" x14ac:dyDescent="0.25">
      <c r="A249" s="9">
        <v>40557</v>
      </c>
      <c r="B249" s="4">
        <v>1293.24</v>
      </c>
      <c r="C249" s="4">
        <v>624.17999999999995</v>
      </c>
      <c r="D249" s="4">
        <v>38.22</v>
      </c>
      <c r="E249" s="4">
        <v>16.809999999999999</v>
      </c>
      <c r="F249" s="4">
        <v>29.18</v>
      </c>
      <c r="G249" s="4">
        <v>348.48</v>
      </c>
      <c r="H249" s="4">
        <v>47.97</v>
      </c>
      <c r="I249" s="4">
        <v>51.75</v>
      </c>
      <c r="J249" s="4">
        <v>188.75</v>
      </c>
      <c r="K249" s="4">
        <v>33.79</v>
      </c>
      <c r="L249" s="4">
        <v>16.7</v>
      </c>
      <c r="M249" s="4"/>
      <c r="N249" s="4">
        <f t="shared" si="9"/>
        <v>1301.3897706168952</v>
      </c>
      <c r="O249" s="4">
        <f t="shared" si="10"/>
        <v>8.1497706168952391</v>
      </c>
      <c r="P249" s="4">
        <f t="shared" si="11"/>
        <v>66.418761108009008</v>
      </c>
    </row>
    <row r="250" spans="1:16" x14ac:dyDescent="0.25">
      <c r="A250" s="9">
        <v>40556</v>
      </c>
      <c r="B250" s="4">
        <v>1283.76</v>
      </c>
      <c r="C250" s="4">
        <v>616.69000000000005</v>
      </c>
      <c r="D250" s="4">
        <v>38.119999999999997</v>
      </c>
      <c r="E250" s="4">
        <v>16.75</v>
      </c>
      <c r="F250" s="4">
        <v>28.71</v>
      </c>
      <c r="G250" s="4">
        <v>345.68</v>
      </c>
      <c r="H250" s="4">
        <v>47.71</v>
      </c>
      <c r="I250" s="4">
        <v>50.38</v>
      </c>
      <c r="J250" s="4">
        <v>185.53</v>
      </c>
      <c r="K250" s="4">
        <v>33.380000000000003</v>
      </c>
      <c r="L250" s="4">
        <v>16.64</v>
      </c>
      <c r="M250" s="4"/>
      <c r="N250" s="4">
        <f t="shared" si="9"/>
        <v>1291.7790103957191</v>
      </c>
      <c r="O250" s="4">
        <f t="shared" si="10"/>
        <v>8.0190103957190786</v>
      </c>
      <c r="P250" s="4">
        <f t="shared" si="11"/>
        <v>64.304527726650647</v>
      </c>
    </row>
    <row r="251" spans="1:16" x14ac:dyDescent="0.25">
      <c r="A251" s="9">
        <v>40555</v>
      </c>
      <c r="B251" s="4">
        <v>1285.96</v>
      </c>
      <c r="C251" s="4">
        <v>616.87</v>
      </c>
      <c r="D251" s="4">
        <v>37.82</v>
      </c>
      <c r="E251" s="4">
        <v>16.649999999999999</v>
      </c>
      <c r="F251" s="4">
        <v>28.83</v>
      </c>
      <c r="G251" s="4">
        <v>344.42</v>
      </c>
      <c r="H251" s="4">
        <v>47.56</v>
      </c>
      <c r="I251" s="4">
        <v>49.26</v>
      </c>
      <c r="J251" s="4">
        <v>184.08</v>
      </c>
      <c r="K251" s="4">
        <v>33.57</v>
      </c>
      <c r="L251" s="4">
        <v>16.47</v>
      </c>
      <c r="M251" s="4"/>
      <c r="N251" s="4">
        <f t="shared" si="9"/>
        <v>1286.957501434161</v>
      </c>
      <c r="O251" s="4">
        <f t="shared" si="10"/>
        <v>0.9975014341609949</v>
      </c>
      <c r="P251" s="4">
        <f t="shared" si="11"/>
        <v>0.99500911115324164</v>
      </c>
    </row>
    <row r="252" spans="1:16" x14ac:dyDescent="0.25">
      <c r="A252" s="9">
        <v>40554</v>
      </c>
      <c r="B252" s="4">
        <v>1274.48</v>
      </c>
      <c r="C252" s="4">
        <v>616.01</v>
      </c>
      <c r="D252" s="4">
        <v>37.17</v>
      </c>
      <c r="E252" s="4">
        <v>16.579999999999998</v>
      </c>
      <c r="F252" s="4">
        <v>28.36</v>
      </c>
      <c r="G252" s="4">
        <v>341.64</v>
      </c>
      <c r="H252" s="4">
        <v>47.37</v>
      </c>
      <c r="I252" s="4">
        <v>48.75</v>
      </c>
      <c r="J252" s="4">
        <v>184.34</v>
      </c>
      <c r="K252" s="4">
        <v>32.979999999999997</v>
      </c>
      <c r="L252" s="4">
        <v>16.36</v>
      </c>
      <c r="M252" s="4"/>
      <c r="N252" s="4">
        <f t="shared" si="9"/>
        <v>1271.7761860360738</v>
      </c>
      <c r="O252" s="4">
        <f t="shared" si="10"/>
        <v>-2.7038139639262226</v>
      </c>
      <c r="P252" s="4">
        <f t="shared" si="11"/>
        <v>7.3106099515224328</v>
      </c>
    </row>
    <row r="253" spans="1:16" x14ac:dyDescent="0.25">
      <c r="A253" s="9">
        <v>40553</v>
      </c>
      <c r="B253" s="4">
        <v>1269.75</v>
      </c>
      <c r="C253" s="4">
        <v>614.21</v>
      </c>
      <c r="D253" s="4">
        <v>36.659999999999997</v>
      </c>
      <c r="E253" s="4">
        <v>16.600000000000001</v>
      </c>
      <c r="F253" s="4">
        <v>28.26</v>
      </c>
      <c r="G253" s="4">
        <v>342.45</v>
      </c>
      <c r="H253" s="4">
        <v>47.3</v>
      </c>
      <c r="I253" s="4">
        <v>48.79</v>
      </c>
      <c r="J253" s="4">
        <v>184.68</v>
      </c>
      <c r="K253" s="4">
        <v>32.96</v>
      </c>
      <c r="L253" s="4">
        <v>16.45</v>
      </c>
      <c r="M253" s="4"/>
      <c r="N253" s="4">
        <f t="shared" si="9"/>
        <v>1265.1760410245315</v>
      </c>
      <c r="O253" s="4">
        <f t="shared" si="10"/>
        <v>-4.5739589754684857</v>
      </c>
      <c r="P253" s="4">
        <f t="shared" si="11"/>
        <v>20.921100709268721</v>
      </c>
    </row>
    <row r="254" spans="1:16" x14ac:dyDescent="0.25">
      <c r="A254" s="9">
        <v>40550</v>
      </c>
      <c r="B254" s="4">
        <v>1271.5</v>
      </c>
      <c r="C254" s="4">
        <v>616.44000000000005</v>
      </c>
      <c r="D254" s="4">
        <v>37.5</v>
      </c>
      <c r="E254" s="4">
        <v>16.899999999999999</v>
      </c>
      <c r="F254" s="4">
        <v>27.7</v>
      </c>
      <c r="G254" s="4">
        <v>336.12</v>
      </c>
      <c r="H254" s="4">
        <v>47.37</v>
      </c>
      <c r="I254" s="4">
        <v>48.69</v>
      </c>
      <c r="J254" s="4">
        <v>185.49</v>
      </c>
      <c r="K254" s="4">
        <v>32.04</v>
      </c>
      <c r="L254" s="4">
        <v>16.34</v>
      </c>
      <c r="M254" s="4"/>
      <c r="N254" s="4">
        <f t="shared" si="9"/>
        <v>1268.3337792063876</v>
      </c>
      <c r="O254" s="4">
        <f t="shared" si="10"/>
        <v>-3.1662207936124105</v>
      </c>
      <c r="P254" s="4">
        <f t="shared" si="11"/>
        <v>10.024954113903602</v>
      </c>
    </row>
    <row r="255" spans="1:16" x14ac:dyDescent="0.25">
      <c r="A255" s="9">
        <v>40549</v>
      </c>
      <c r="B255" s="4">
        <v>1273.8499999999999</v>
      </c>
      <c r="C255" s="4">
        <v>613.5</v>
      </c>
      <c r="D255" s="4">
        <v>37.51</v>
      </c>
      <c r="E255" s="4">
        <v>17.059999999999999</v>
      </c>
      <c r="F255" s="4">
        <v>28.42</v>
      </c>
      <c r="G255" s="4">
        <v>333.73</v>
      </c>
      <c r="H255" s="4">
        <v>47.54</v>
      </c>
      <c r="I255" s="4">
        <v>48.45</v>
      </c>
      <c r="J255" s="4">
        <v>185.86</v>
      </c>
      <c r="K255" s="4">
        <v>32.270000000000003</v>
      </c>
      <c r="L255" s="4">
        <v>16.28</v>
      </c>
      <c r="M255" s="4"/>
      <c r="N255" s="4">
        <f t="shared" si="9"/>
        <v>1271.6645223698338</v>
      </c>
      <c r="O255" s="4">
        <f t="shared" si="10"/>
        <v>-2.1854776301661332</v>
      </c>
      <c r="P255" s="4">
        <f t="shared" si="11"/>
        <v>4.7763124719565777</v>
      </c>
    </row>
    <row r="256" spans="1:16" x14ac:dyDescent="0.25">
      <c r="A256" s="9">
        <v>40548</v>
      </c>
      <c r="B256" s="4">
        <v>1276.56</v>
      </c>
      <c r="C256" s="4">
        <v>609.07000000000005</v>
      </c>
      <c r="D256" s="4">
        <v>37.53</v>
      </c>
      <c r="E256" s="4">
        <v>16.91</v>
      </c>
      <c r="F256" s="4">
        <v>28.73</v>
      </c>
      <c r="G256" s="4">
        <v>334</v>
      </c>
      <c r="H256" s="4">
        <v>47.48</v>
      </c>
      <c r="I256" s="4">
        <v>48.85</v>
      </c>
      <c r="J256" s="4">
        <v>187.42</v>
      </c>
      <c r="K256" s="4">
        <v>32.22</v>
      </c>
      <c r="L256" s="4">
        <v>16.36</v>
      </c>
      <c r="M256" s="4"/>
      <c r="N256" s="4">
        <f t="shared" si="9"/>
        <v>1271.7663877792197</v>
      </c>
      <c r="O256" s="4">
        <f t="shared" si="10"/>
        <v>-4.7936122207802327</v>
      </c>
      <c r="P256" s="4">
        <f t="shared" si="11"/>
        <v>22.978718123213596</v>
      </c>
    </row>
    <row r="257" spans="1:16" x14ac:dyDescent="0.25">
      <c r="A257" s="9">
        <v>40547</v>
      </c>
      <c r="B257" s="4">
        <v>1270.2</v>
      </c>
      <c r="C257" s="4">
        <v>602.12</v>
      </c>
      <c r="D257" s="4">
        <v>36.99</v>
      </c>
      <c r="E257" s="4">
        <v>16.59</v>
      </c>
      <c r="F257" s="4">
        <v>28.47</v>
      </c>
      <c r="G257" s="4">
        <v>331.29</v>
      </c>
      <c r="H257" s="4">
        <v>47.35</v>
      </c>
      <c r="I257" s="4">
        <v>47.14</v>
      </c>
      <c r="J257" s="4">
        <v>185.01</v>
      </c>
      <c r="K257" s="4">
        <v>31.51</v>
      </c>
      <c r="L257" s="4">
        <v>16.37</v>
      </c>
      <c r="M257" s="4"/>
      <c r="N257" s="4">
        <f t="shared" si="9"/>
        <v>1255.6571960908002</v>
      </c>
      <c r="O257" s="4">
        <f t="shared" si="10"/>
        <v>-14.542803909199847</v>
      </c>
      <c r="P257" s="4">
        <f t="shared" si="11"/>
        <v>211.49314554143837</v>
      </c>
    </row>
    <row r="258" spans="1:16" x14ac:dyDescent="0.25">
      <c r="A258" s="9">
        <v>40546</v>
      </c>
      <c r="B258" s="4">
        <v>1271.8699999999999</v>
      </c>
      <c r="C258" s="4">
        <v>604.35</v>
      </c>
      <c r="D258" s="4">
        <v>36.58</v>
      </c>
      <c r="E258" s="4">
        <v>16.75</v>
      </c>
      <c r="F258" s="4">
        <v>28.68</v>
      </c>
      <c r="G258" s="4">
        <v>329.57</v>
      </c>
      <c r="H258" s="4">
        <v>47.66</v>
      </c>
      <c r="I258" s="4">
        <v>48.26</v>
      </c>
      <c r="J258" s="4">
        <v>184.22</v>
      </c>
      <c r="K258" s="4">
        <v>31.29</v>
      </c>
      <c r="L258" s="4">
        <v>16.28</v>
      </c>
      <c r="M258" s="4"/>
      <c r="N258" s="4">
        <f t="shared" si="9"/>
        <v>1251.9212823587152</v>
      </c>
      <c r="O258" s="4">
        <f t="shared" si="10"/>
        <v>-19.948717641284702</v>
      </c>
      <c r="P258" s="4">
        <f t="shared" si="11"/>
        <v>397.95133553170348</v>
      </c>
    </row>
  </sheetData>
  <pageMargins left="0.7" right="0.7" top="0.75" bottom="0.75" header="0.3" footer="0.3"/>
  <pageSetup scale="60" fitToHeight="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64"/>
  <sheetViews>
    <sheetView showGridLines="0" workbookViewId="0">
      <selection activeCell="K16" sqref="K16:N16"/>
    </sheetView>
  </sheetViews>
  <sheetFormatPr defaultRowHeight="15" x14ac:dyDescent="0.25"/>
  <cols>
    <col min="1" max="1" width="10.5703125" bestFit="1" customWidth="1"/>
    <col min="2" max="2" width="9.7109375" customWidth="1"/>
    <col min="3" max="3" width="9.5703125" customWidth="1"/>
    <col min="4" max="4" width="9.7109375" customWidth="1"/>
    <col min="6" max="6" width="10" bestFit="1" customWidth="1"/>
    <col min="8" max="8" width="9.7109375" customWidth="1"/>
    <col min="11" max="11" width="9.5703125" customWidth="1"/>
    <col min="13" max="13" width="2.42578125" customWidth="1"/>
  </cols>
  <sheetData>
    <row r="1" spans="1:16" ht="23.45" x14ac:dyDescent="0.45">
      <c r="A1" s="1" t="s">
        <v>24</v>
      </c>
    </row>
    <row r="3" spans="1:16" s="3" customFormat="1" ht="14.45" x14ac:dyDescent="0.3">
      <c r="A3" s="2" t="s">
        <v>14</v>
      </c>
    </row>
    <row r="4" spans="1:16" s="12" customFormat="1" ht="14.45" x14ac:dyDescent="0.3">
      <c r="A4" s="18"/>
    </row>
    <row r="5" spans="1:16" s="12" customFormat="1" ht="14.45" x14ac:dyDescent="0.3">
      <c r="A5" s="18"/>
      <c r="B5" s="16" t="s">
        <v>26</v>
      </c>
      <c r="C5" s="12">
        <v>99999999</v>
      </c>
    </row>
    <row r="7" spans="1:16" ht="14.45" x14ac:dyDescent="0.3"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</row>
    <row r="8" spans="1:16" ht="14.45" x14ac:dyDescent="0.3">
      <c r="C8" s="13">
        <v>0.34375066719816522</v>
      </c>
      <c r="D8" s="13">
        <v>12.162487774920306</v>
      </c>
      <c r="E8" s="13">
        <v>0</v>
      </c>
      <c r="F8" s="13">
        <v>5.7976708133718411</v>
      </c>
      <c r="G8" s="13">
        <v>0</v>
      </c>
      <c r="H8" s="13">
        <v>4.0201499913342245</v>
      </c>
      <c r="I8" s="13">
        <v>0</v>
      </c>
      <c r="J8" s="13">
        <v>0</v>
      </c>
      <c r="K8" s="13">
        <v>7.332310155410001</v>
      </c>
      <c r="L8" s="13">
        <v>0</v>
      </c>
    </row>
    <row r="9" spans="1:16" s="12" customFormat="1" ht="14.45" x14ac:dyDescent="0.3">
      <c r="N9" s="14" t="s">
        <v>21</v>
      </c>
    </row>
    <row r="10" spans="1:16" s="12" customFormat="1" ht="14.45" x14ac:dyDescent="0.3">
      <c r="B10" s="16" t="s">
        <v>20</v>
      </c>
      <c r="C10" s="19">
        <v>1</v>
      </c>
      <c r="D10" s="20">
        <v>1</v>
      </c>
      <c r="E10" s="20">
        <v>0</v>
      </c>
      <c r="F10" s="20">
        <v>1</v>
      </c>
      <c r="G10" s="20">
        <v>0</v>
      </c>
      <c r="H10" s="20">
        <v>1</v>
      </c>
      <c r="I10" s="20">
        <v>0</v>
      </c>
      <c r="J10" s="20">
        <v>0</v>
      </c>
      <c r="K10" s="20">
        <v>1</v>
      </c>
      <c r="L10" s="20">
        <v>0</v>
      </c>
      <c r="N10" s="15">
        <f>SUM(C10:L10)</f>
        <v>5</v>
      </c>
      <c r="O10" s="15" t="s">
        <v>23</v>
      </c>
      <c r="P10" s="15">
        <v>5</v>
      </c>
    </row>
    <row r="11" spans="1:16" s="12" customFormat="1" ht="14.45" x14ac:dyDescent="0.3">
      <c r="B11" s="16" t="s">
        <v>22</v>
      </c>
      <c r="C11" s="15">
        <f>$C$5*C10</f>
        <v>99999999</v>
      </c>
      <c r="D11" s="15">
        <f t="shared" ref="D11:L11" si="0">$C$5*D10</f>
        <v>99999999</v>
      </c>
      <c r="E11" s="15">
        <f t="shared" si="0"/>
        <v>0</v>
      </c>
      <c r="F11" s="15">
        <f t="shared" si="0"/>
        <v>99999999</v>
      </c>
      <c r="G11" s="15">
        <f t="shared" si="0"/>
        <v>0</v>
      </c>
      <c r="H11" s="15">
        <f t="shared" si="0"/>
        <v>99999999</v>
      </c>
      <c r="I11" s="15">
        <f t="shared" si="0"/>
        <v>0</v>
      </c>
      <c r="J11" s="15">
        <f t="shared" si="0"/>
        <v>0</v>
      </c>
      <c r="K11" s="15">
        <f t="shared" si="0"/>
        <v>99999999</v>
      </c>
      <c r="L11" s="15">
        <f t="shared" si="0"/>
        <v>0</v>
      </c>
    </row>
    <row r="12" spans="1:16" s="12" customFormat="1" ht="14.45" x14ac:dyDescent="0.3">
      <c r="B12" s="17" t="s">
        <v>25</v>
      </c>
      <c r="C12" s="15">
        <f>-$C$5*C10</f>
        <v>-99999999</v>
      </c>
      <c r="D12" s="15">
        <f t="shared" ref="D12:L12" si="1">-$C$5*D10</f>
        <v>-99999999</v>
      </c>
      <c r="E12" s="15">
        <f t="shared" si="1"/>
        <v>0</v>
      </c>
      <c r="F12" s="15">
        <f t="shared" si="1"/>
        <v>-99999999</v>
      </c>
      <c r="G12" s="15">
        <f t="shared" si="1"/>
        <v>0</v>
      </c>
      <c r="H12" s="15">
        <f t="shared" si="1"/>
        <v>-99999999</v>
      </c>
      <c r="I12" s="15">
        <f t="shared" si="1"/>
        <v>0</v>
      </c>
      <c r="J12" s="15">
        <f t="shared" si="1"/>
        <v>0</v>
      </c>
      <c r="K12" s="15">
        <f t="shared" si="1"/>
        <v>-99999999</v>
      </c>
      <c r="L12" s="15">
        <f t="shared" si="1"/>
        <v>0</v>
      </c>
    </row>
    <row r="14" spans="1:16" s="3" customFormat="1" ht="14.45" x14ac:dyDescent="0.3">
      <c r="A14" s="2" t="s">
        <v>13</v>
      </c>
    </row>
    <row r="16" spans="1:16" ht="14.45" x14ac:dyDescent="0.3">
      <c r="E16" s="10" t="s">
        <v>18</v>
      </c>
      <c r="F16" s="11">
        <f>SUM(P34:P264)</f>
        <v>77607.600596365344</v>
      </c>
    </row>
    <row r="17" spans="1:12" ht="14.45" x14ac:dyDescent="0.3">
      <c r="E17" s="10"/>
      <c r="F17" s="12"/>
    </row>
    <row r="18" spans="1:12" ht="14.45" x14ac:dyDescent="0.3">
      <c r="E18" s="10"/>
      <c r="F18" s="12"/>
    </row>
    <row r="19" spans="1:12" ht="14.45" x14ac:dyDescent="0.3">
      <c r="E19" s="10"/>
      <c r="F19" s="12"/>
    </row>
    <row r="20" spans="1:12" ht="14.45" x14ac:dyDescent="0.3">
      <c r="E20" s="10"/>
      <c r="F20" s="12"/>
    </row>
    <row r="21" spans="1:12" ht="14.45" x14ac:dyDescent="0.3">
      <c r="E21" s="10"/>
      <c r="F21" s="12"/>
    </row>
    <row r="22" spans="1:12" ht="14.45" x14ac:dyDescent="0.3">
      <c r="E22" s="10"/>
      <c r="F22" s="12"/>
    </row>
    <row r="23" spans="1:12" ht="14.45" x14ac:dyDescent="0.3">
      <c r="F23" s="12"/>
    </row>
    <row r="24" spans="1:12" ht="14.45" x14ac:dyDescent="0.3">
      <c r="F24" s="12"/>
    </row>
    <row r="31" spans="1:12" s="3" customFormat="1" x14ac:dyDescent="0.25">
      <c r="A31" s="2" t="s">
        <v>19</v>
      </c>
    </row>
    <row r="32" spans="1:12" x14ac:dyDescent="0.25">
      <c r="C32">
        <f>CORREL($B$34:$B$264,C34:C264)</f>
        <v>0.25182880748921183</v>
      </c>
      <c r="D32">
        <f t="shared" ref="D32:L32" si="2">CORREL($B$34:$B$264,D34:D264)</f>
        <v>0.50172361294800794</v>
      </c>
      <c r="E32">
        <f t="shared" si="2"/>
        <v>0.67176165826633738</v>
      </c>
      <c r="F32">
        <f t="shared" si="2"/>
        <v>0.52034542360032243</v>
      </c>
      <c r="G32">
        <f t="shared" si="2"/>
        <v>-0.54138225099978576</v>
      </c>
      <c r="H32">
        <f t="shared" si="2"/>
        <v>0.82142738398322934</v>
      </c>
      <c r="I32">
        <f t="shared" si="2"/>
        <v>0.67634604342565652</v>
      </c>
      <c r="J32">
        <f t="shared" si="2"/>
        <v>-0.40408861071288515</v>
      </c>
      <c r="K32">
        <f t="shared" si="2"/>
        <v>0.90007989560431934</v>
      </c>
      <c r="L32">
        <f t="shared" si="2"/>
        <v>0.82849765983127877</v>
      </c>
    </row>
    <row r="33" spans="1:16" x14ac:dyDescent="0.25">
      <c r="A33" s="8" t="s">
        <v>0</v>
      </c>
      <c r="B33" s="7" t="s">
        <v>1</v>
      </c>
      <c r="C33" s="7" t="s">
        <v>2</v>
      </c>
      <c r="D33" s="7" t="s">
        <v>3</v>
      </c>
      <c r="E33" s="7" t="s">
        <v>4</v>
      </c>
      <c r="F33" s="7" t="s">
        <v>5</v>
      </c>
      <c r="G33" s="7" t="s">
        <v>6</v>
      </c>
      <c r="H33" s="7" t="s">
        <v>7</v>
      </c>
      <c r="I33" s="7" t="s">
        <v>8</v>
      </c>
      <c r="J33" s="7" t="s">
        <v>9</v>
      </c>
      <c r="K33" s="7" t="s">
        <v>10</v>
      </c>
      <c r="L33" s="7" t="s">
        <v>11</v>
      </c>
      <c r="M33" s="6"/>
      <c r="N33" s="7" t="s">
        <v>15</v>
      </c>
      <c r="O33" s="7" t="s">
        <v>16</v>
      </c>
      <c r="P33" s="7" t="s">
        <v>17</v>
      </c>
    </row>
    <row r="34" spans="1:16" x14ac:dyDescent="0.25">
      <c r="A34" s="9">
        <v>40877</v>
      </c>
      <c r="B34" s="4">
        <v>1246.96</v>
      </c>
      <c r="C34" s="4">
        <v>599.39</v>
      </c>
      <c r="D34" s="4">
        <v>39.85</v>
      </c>
      <c r="E34" s="4">
        <v>15.71</v>
      </c>
      <c r="F34" s="4">
        <v>29.59</v>
      </c>
      <c r="G34" s="4">
        <v>382.2</v>
      </c>
      <c r="H34" s="4">
        <v>35.659999999999997</v>
      </c>
      <c r="I34" s="4">
        <v>28.91</v>
      </c>
      <c r="J34" s="4">
        <v>192.29</v>
      </c>
      <c r="K34" s="4">
        <v>27.42</v>
      </c>
      <c r="L34" s="4">
        <v>9.18</v>
      </c>
      <c r="M34" s="4"/>
      <c r="N34" s="4">
        <f>SUMPRODUCT($C$8:$L$8,C34:L34)</f>
        <v>1206.679422762476</v>
      </c>
      <c r="O34" s="4">
        <f>N34-B34</f>
        <v>-40.280577237524085</v>
      </c>
      <c r="P34" s="4">
        <f>O34^2</f>
        <v>1622.5249025881435</v>
      </c>
    </row>
    <row r="35" spans="1:16" x14ac:dyDescent="0.25">
      <c r="A35" s="9">
        <v>40876</v>
      </c>
      <c r="B35" s="4">
        <v>1195.19</v>
      </c>
      <c r="C35" s="4">
        <v>582.92999999999995</v>
      </c>
      <c r="D35" s="4">
        <v>39.270000000000003</v>
      </c>
      <c r="E35" s="4">
        <v>15.7</v>
      </c>
      <c r="F35" s="4">
        <v>28.75</v>
      </c>
      <c r="G35" s="4">
        <v>373.2</v>
      </c>
      <c r="H35" s="4">
        <v>34.29</v>
      </c>
      <c r="I35" s="4">
        <v>27.74</v>
      </c>
      <c r="J35" s="4">
        <v>188.39</v>
      </c>
      <c r="K35" s="4">
        <v>26.07</v>
      </c>
      <c r="L35" s="4">
        <v>8.6999999999999993</v>
      </c>
      <c r="M35" s="4"/>
      <c r="N35" s="4">
        <f t="shared" ref="N35:N98" si="3">SUMPRODUCT($C$8:$L$8,C35:L35)</f>
        <v>1173.6907761897767</v>
      </c>
      <c r="O35" s="4">
        <f t="shared" ref="O35:O98" si="4">N35-B35</f>
        <v>-21.499223810223384</v>
      </c>
      <c r="P35" s="4">
        <f t="shared" ref="P35:P98" si="5">O35^2</f>
        <v>462.21662444207607</v>
      </c>
    </row>
    <row r="36" spans="1:16" x14ac:dyDescent="0.25">
      <c r="A36" s="9">
        <v>40875</v>
      </c>
      <c r="B36" s="4">
        <v>1192.55</v>
      </c>
      <c r="C36" s="4">
        <v>588.19000000000005</v>
      </c>
      <c r="D36" s="4">
        <v>39.799999999999997</v>
      </c>
      <c r="E36" s="4">
        <v>15.35</v>
      </c>
      <c r="F36" s="4">
        <v>29.66</v>
      </c>
      <c r="G36" s="4">
        <v>376.12</v>
      </c>
      <c r="H36" s="4">
        <v>34.28</v>
      </c>
      <c r="I36" s="4">
        <v>27.66</v>
      </c>
      <c r="J36" s="4">
        <v>194.15</v>
      </c>
      <c r="K36" s="4">
        <v>26.62</v>
      </c>
      <c r="L36" s="4">
        <v>8.58</v>
      </c>
      <c r="M36" s="4"/>
      <c r="N36" s="4">
        <f t="shared" si="3"/>
        <v>1191.2134727456773</v>
      </c>
      <c r="O36" s="4">
        <f t="shared" si="4"/>
        <v>-1.3365272543226183</v>
      </c>
      <c r="P36" s="4">
        <f t="shared" si="5"/>
        <v>1.7863051015471569</v>
      </c>
    </row>
    <row r="37" spans="1:16" x14ac:dyDescent="0.25">
      <c r="A37" s="9">
        <v>40872</v>
      </c>
      <c r="B37" s="4">
        <v>1158.67</v>
      </c>
      <c r="C37" s="4">
        <v>563</v>
      </c>
      <c r="D37" s="4">
        <v>39.28</v>
      </c>
      <c r="E37" s="4">
        <v>15.1</v>
      </c>
      <c r="F37" s="4">
        <v>28.23</v>
      </c>
      <c r="G37" s="4">
        <v>363.57</v>
      </c>
      <c r="H37" s="4">
        <v>33.28</v>
      </c>
      <c r="I37" s="4">
        <v>26.31</v>
      </c>
      <c r="J37" s="4">
        <v>182.4</v>
      </c>
      <c r="K37" s="4">
        <v>25.83</v>
      </c>
      <c r="L37" s="4">
        <v>8.14</v>
      </c>
      <c r="M37" s="4"/>
      <c r="N37" s="4">
        <f t="shared" si="3"/>
        <v>1158.126555518767</v>
      </c>
      <c r="O37" s="4">
        <f t="shared" si="4"/>
        <v>-0.5434444812331094</v>
      </c>
      <c r="P37" s="4">
        <f t="shared" si="5"/>
        <v>0.29533190418272337</v>
      </c>
    </row>
    <row r="38" spans="1:16" x14ac:dyDescent="0.25">
      <c r="A38" s="9">
        <v>40870</v>
      </c>
      <c r="B38" s="4">
        <v>1161.79</v>
      </c>
      <c r="C38" s="4">
        <v>570.11</v>
      </c>
      <c r="D38" s="4">
        <v>39.64</v>
      </c>
      <c r="E38" s="4">
        <v>14.94</v>
      </c>
      <c r="F38" s="4">
        <v>28.55</v>
      </c>
      <c r="G38" s="4">
        <v>366.99</v>
      </c>
      <c r="H38" s="4">
        <v>33.46</v>
      </c>
      <c r="I38" s="4">
        <v>26.28</v>
      </c>
      <c r="J38" s="4">
        <v>188.99</v>
      </c>
      <c r="K38" s="4">
        <v>25.94</v>
      </c>
      <c r="L38" s="4">
        <v>8.0399999999999991</v>
      </c>
      <c r="M38" s="4"/>
      <c r="N38" s="4">
        <f t="shared" si="3"/>
        <v>1168.3345541373317</v>
      </c>
      <c r="O38" s="4">
        <f t="shared" si="4"/>
        <v>6.5445541373317155</v>
      </c>
      <c r="P38" s="4">
        <f t="shared" si="5"/>
        <v>42.831188856465673</v>
      </c>
    </row>
    <row r="39" spans="1:16" x14ac:dyDescent="0.25">
      <c r="A39" s="9">
        <v>40869</v>
      </c>
      <c r="B39" s="4">
        <v>1188.04</v>
      </c>
      <c r="C39" s="4">
        <v>580</v>
      </c>
      <c r="D39" s="4">
        <v>38.76</v>
      </c>
      <c r="E39" s="4">
        <v>14.97</v>
      </c>
      <c r="F39" s="4">
        <v>29.04</v>
      </c>
      <c r="G39" s="4">
        <v>376.51</v>
      </c>
      <c r="H39" s="4">
        <v>34.71</v>
      </c>
      <c r="I39" s="4">
        <v>27.07</v>
      </c>
      <c r="J39" s="4">
        <v>192.34</v>
      </c>
      <c r="K39" s="4">
        <v>26.33</v>
      </c>
      <c r="L39" s="4">
        <v>8.26</v>
      </c>
      <c r="M39" s="4"/>
      <c r="N39" s="4">
        <f t="shared" si="3"/>
        <v>1171.7569061423212</v>
      </c>
      <c r="O39" s="4">
        <f t="shared" si="4"/>
        <v>-16.28309385767875</v>
      </c>
      <c r="P39" s="4">
        <f t="shared" si="5"/>
        <v>265.13914557797546</v>
      </c>
    </row>
    <row r="40" spans="1:16" x14ac:dyDescent="0.25">
      <c r="A40" s="9">
        <v>40868</v>
      </c>
      <c r="B40" s="4">
        <v>1192.98</v>
      </c>
      <c r="C40" s="4">
        <v>580.94000000000005</v>
      </c>
      <c r="D40" s="4">
        <v>36.26</v>
      </c>
      <c r="E40" s="4">
        <v>14.99</v>
      </c>
      <c r="F40" s="4">
        <v>28.75</v>
      </c>
      <c r="G40" s="4">
        <v>369.01</v>
      </c>
      <c r="H40" s="4">
        <v>35.08</v>
      </c>
      <c r="I40" s="4">
        <v>27.33</v>
      </c>
      <c r="J40" s="4">
        <v>189.25</v>
      </c>
      <c r="K40" s="4">
        <v>26.63</v>
      </c>
      <c r="L40" s="4">
        <v>8.4</v>
      </c>
      <c r="M40" s="4"/>
      <c r="N40" s="4">
        <f t="shared" si="3"/>
        <v>1143.6796363397257</v>
      </c>
      <c r="O40" s="4">
        <f t="shared" si="4"/>
        <v>-49.300363660274343</v>
      </c>
      <c r="P40" s="4">
        <f t="shared" si="5"/>
        <v>2430.5258570352989</v>
      </c>
    </row>
    <row r="41" spans="1:16" x14ac:dyDescent="0.25">
      <c r="A41" s="9">
        <v>40865</v>
      </c>
      <c r="B41" s="4">
        <v>1215.6500000000001</v>
      </c>
      <c r="C41" s="4">
        <v>594.88</v>
      </c>
      <c r="D41" s="4">
        <v>39.880000000000003</v>
      </c>
      <c r="E41" s="4">
        <v>15.38</v>
      </c>
      <c r="F41" s="4">
        <v>29.81</v>
      </c>
      <c r="G41" s="4">
        <v>374.94</v>
      </c>
      <c r="H41" s="4">
        <v>35.520000000000003</v>
      </c>
      <c r="I41" s="4">
        <v>27.97</v>
      </c>
      <c r="J41" s="4">
        <v>197.14</v>
      </c>
      <c r="K41" s="4">
        <v>27.18</v>
      </c>
      <c r="L41" s="4">
        <v>8.23</v>
      </c>
      <c r="M41" s="4"/>
      <c r="N41" s="4">
        <f t="shared" si="3"/>
        <v>1204.4468940295164</v>
      </c>
      <c r="O41" s="4">
        <f t="shared" si="4"/>
        <v>-11.203105970483648</v>
      </c>
      <c r="P41" s="4">
        <f t="shared" si="5"/>
        <v>125.50958338588636</v>
      </c>
    </row>
    <row r="42" spans="1:16" x14ac:dyDescent="0.25">
      <c r="A42" s="9">
        <v>40864</v>
      </c>
      <c r="B42" s="4">
        <v>1216.1300000000001</v>
      </c>
      <c r="C42" s="4">
        <v>600.87</v>
      </c>
      <c r="D42" s="4">
        <v>39.61</v>
      </c>
      <c r="E42" s="4">
        <v>15.34</v>
      </c>
      <c r="F42" s="4">
        <v>29.65</v>
      </c>
      <c r="G42" s="4">
        <v>377.41</v>
      </c>
      <c r="H42" s="4">
        <v>36.26</v>
      </c>
      <c r="I42" s="4">
        <v>28.13</v>
      </c>
      <c r="J42" s="4">
        <v>204.52</v>
      </c>
      <c r="K42" s="4">
        <v>27.69</v>
      </c>
      <c r="L42" s="4">
        <v>8.18</v>
      </c>
      <c r="M42" s="4"/>
      <c r="N42" s="4">
        <f t="shared" si="3"/>
        <v>1209.0088506695117</v>
      </c>
      <c r="O42" s="4">
        <f t="shared" si="4"/>
        <v>-7.1211493304883788</v>
      </c>
      <c r="P42" s="4">
        <f t="shared" si="5"/>
        <v>50.710767787115088</v>
      </c>
    </row>
    <row r="43" spans="1:16" x14ac:dyDescent="0.25">
      <c r="A43" s="9">
        <v>40863</v>
      </c>
      <c r="B43" s="4">
        <v>1236.9100000000001</v>
      </c>
      <c r="C43" s="4">
        <v>611.47</v>
      </c>
      <c r="D43" s="4">
        <v>40.18</v>
      </c>
      <c r="E43" s="4">
        <v>15.72</v>
      </c>
      <c r="F43" s="4">
        <v>30.54</v>
      </c>
      <c r="G43" s="4">
        <v>384.77</v>
      </c>
      <c r="H43" s="4">
        <v>36.75</v>
      </c>
      <c r="I43" s="4">
        <v>28.88</v>
      </c>
      <c r="J43" s="4">
        <v>211.99</v>
      </c>
      <c r="K43" s="4">
        <v>28.54</v>
      </c>
      <c r="L43" s="4">
        <v>8.39</v>
      </c>
      <c r="M43" s="4"/>
      <c r="N43" s="4">
        <f t="shared" si="3"/>
        <v>1232.9474899252702</v>
      </c>
      <c r="O43" s="4">
        <f t="shared" si="4"/>
        <v>-3.9625100747298347</v>
      </c>
      <c r="P43" s="4">
        <f t="shared" si="5"/>
        <v>15.70148609233544</v>
      </c>
    </row>
    <row r="44" spans="1:16" x14ac:dyDescent="0.25">
      <c r="A44" s="9">
        <v>40862</v>
      </c>
      <c r="B44" s="4">
        <v>1257.81</v>
      </c>
      <c r="C44" s="4">
        <v>616.55999999999995</v>
      </c>
      <c r="D44" s="4">
        <v>40.67</v>
      </c>
      <c r="E44" s="4">
        <v>15.93</v>
      </c>
      <c r="F44" s="4">
        <v>31.45</v>
      </c>
      <c r="G44" s="4">
        <v>388.83</v>
      </c>
      <c r="H44" s="4">
        <v>37.29</v>
      </c>
      <c r="I44" s="4">
        <v>29.46</v>
      </c>
      <c r="J44" s="4">
        <v>217.83</v>
      </c>
      <c r="K44" s="4">
        <v>28.47</v>
      </c>
      <c r="L44" s="4">
        <v>8.7100000000000009</v>
      </c>
      <c r="M44" s="4"/>
      <c r="N44" s="4">
        <f t="shared" si="3"/>
        <v>1247.5902995556298</v>
      </c>
      <c r="O44" s="4">
        <f t="shared" si="4"/>
        <v>-10.219700444370119</v>
      </c>
      <c r="P44" s="4">
        <f t="shared" si="5"/>
        <v>104.44227717265881</v>
      </c>
    </row>
    <row r="45" spans="1:16" x14ac:dyDescent="0.25">
      <c r="A45" s="9">
        <v>40861</v>
      </c>
      <c r="B45" s="4">
        <v>1251.78</v>
      </c>
      <c r="C45" s="4">
        <v>613</v>
      </c>
      <c r="D45" s="4">
        <v>40.46</v>
      </c>
      <c r="E45" s="4">
        <v>16</v>
      </c>
      <c r="F45" s="4">
        <v>31.41</v>
      </c>
      <c r="G45" s="4">
        <v>379.26</v>
      </c>
      <c r="H45" s="4">
        <v>37.47</v>
      </c>
      <c r="I45" s="4">
        <v>29.13</v>
      </c>
      <c r="J45" s="4">
        <v>218.93</v>
      </c>
      <c r="K45" s="4">
        <v>28.24</v>
      </c>
      <c r="L45" s="4">
        <v>8.82</v>
      </c>
      <c r="M45" s="4"/>
      <c r="N45" s="4">
        <f t="shared" si="3"/>
        <v>1242.6177135778323</v>
      </c>
      <c r="O45" s="4">
        <f t="shared" si="4"/>
        <v>-9.1622864221676537</v>
      </c>
      <c r="P45" s="4">
        <f t="shared" si="5"/>
        <v>83.947492481837742</v>
      </c>
    </row>
    <row r="46" spans="1:16" x14ac:dyDescent="0.25">
      <c r="A46" s="9">
        <v>40858</v>
      </c>
      <c r="B46" s="4">
        <v>1263.8499999999999</v>
      </c>
      <c r="C46" s="4">
        <v>608.35</v>
      </c>
      <c r="D46" s="4">
        <v>41.08</v>
      </c>
      <c r="E46" s="4">
        <v>16.27</v>
      </c>
      <c r="F46" s="4">
        <v>31.76</v>
      </c>
      <c r="G46" s="4">
        <v>384.62</v>
      </c>
      <c r="H46" s="4">
        <v>37.46</v>
      </c>
      <c r="I46" s="4">
        <v>29.93</v>
      </c>
      <c r="J46" s="4">
        <v>217.39</v>
      </c>
      <c r="K46" s="4">
        <v>28.43</v>
      </c>
      <c r="L46" s="4">
        <v>9.09</v>
      </c>
      <c r="M46" s="4"/>
      <c r="N46" s="4">
        <f t="shared" si="3"/>
        <v>1251.9421376101061</v>
      </c>
      <c r="O46" s="4">
        <f t="shared" si="4"/>
        <v>-11.907862389893808</v>
      </c>
      <c r="P46" s="4">
        <f t="shared" si="5"/>
        <v>141.79718669664746</v>
      </c>
    </row>
    <row r="47" spans="1:16" x14ac:dyDescent="0.25">
      <c r="A47" s="9">
        <v>40857</v>
      </c>
      <c r="B47" s="4">
        <v>1239.7</v>
      </c>
      <c r="C47" s="4">
        <v>595.08000000000004</v>
      </c>
      <c r="D47" s="4">
        <v>40.159999999999997</v>
      </c>
      <c r="E47" s="4">
        <v>15.95</v>
      </c>
      <c r="F47" s="4">
        <v>30.75</v>
      </c>
      <c r="G47" s="4">
        <v>385.22</v>
      </c>
      <c r="H47" s="4">
        <v>36.25</v>
      </c>
      <c r="I47" s="4">
        <v>28.94</v>
      </c>
      <c r="J47" s="4">
        <v>210.79</v>
      </c>
      <c r="K47" s="4">
        <v>28.03</v>
      </c>
      <c r="L47" s="4">
        <v>9.48</v>
      </c>
      <c r="M47" s="4"/>
      <c r="N47" s="4">
        <f t="shared" si="3"/>
        <v>1222.5381244302757</v>
      </c>
      <c r="O47" s="4">
        <f t="shared" si="4"/>
        <v>-17.161875569724316</v>
      </c>
      <c r="P47" s="4">
        <f t="shared" si="5"/>
        <v>294.52997307070029</v>
      </c>
    </row>
    <row r="48" spans="1:16" x14ac:dyDescent="0.25">
      <c r="A48" s="9">
        <v>40856</v>
      </c>
      <c r="B48" s="4">
        <v>1229.0999999999999</v>
      </c>
      <c r="C48" s="4">
        <v>600.95000000000005</v>
      </c>
      <c r="D48" s="4">
        <v>39.869999999999997</v>
      </c>
      <c r="E48" s="4">
        <v>15.92</v>
      </c>
      <c r="F48" s="4">
        <v>31.18</v>
      </c>
      <c r="G48" s="4">
        <v>395.28</v>
      </c>
      <c r="H48" s="4">
        <v>35.700000000000003</v>
      </c>
      <c r="I48" s="4">
        <v>29.01</v>
      </c>
      <c r="J48" s="4">
        <v>211.22</v>
      </c>
      <c r="K48" s="4">
        <v>28.08</v>
      </c>
      <c r="L48" s="4">
        <v>9.82</v>
      </c>
      <c r="M48" s="4"/>
      <c r="N48" s="4">
        <f t="shared" si="3"/>
        <v>1221.6773508542885</v>
      </c>
      <c r="O48" s="4">
        <f t="shared" si="4"/>
        <v>-7.4226491457113752</v>
      </c>
      <c r="P48" s="4">
        <f t="shared" si="5"/>
        <v>55.095720340329805</v>
      </c>
    </row>
    <row r="49" spans="1:16" x14ac:dyDescent="0.25">
      <c r="A49" s="9">
        <v>40855</v>
      </c>
      <c r="B49" s="4">
        <v>1275.92</v>
      </c>
      <c r="C49" s="4">
        <v>612.34</v>
      </c>
      <c r="D49" s="4">
        <v>41.22</v>
      </c>
      <c r="E49" s="4">
        <v>15.97</v>
      </c>
      <c r="F49" s="4">
        <v>32.92</v>
      </c>
      <c r="G49" s="4">
        <v>406.23</v>
      </c>
      <c r="H49" s="4">
        <v>36.869999999999997</v>
      </c>
      <c r="I49" s="4">
        <v>30.43</v>
      </c>
      <c r="J49" s="4">
        <v>217.99</v>
      </c>
      <c r="K49" s="4">
        <v>30.42</v>
      </c>
      <c r="L49" s="4">
        <v>10.84</v>
      </c>
      <c r="M49" s="4"/>
      <c r="N49" s="4">
        <f t="shared" si="3"/>
        <v>1273.9611579186057</v>
      </c>
      <c r="O49" s="4">
        <f t="shared" si="4"/>
        <v>-1.958842081394323</v>
      </c>
      <c r="P49" s="4">
        <f t="shared" si="5"/>
        <v>3.8370622998412438</v>
      </c>
    </row>
    <row r="50" spans="1:16" x14ac:dyDescent="0.25">
      <c r="A50" s="9">
        <v>40854</v>
      </c>
      <c r="B50" s="4">
        <v>1261.1199999999999</v>
      </c>
      <c r="C50" s="4">
        <v>608.33000000000004</v>
      </c>
      <c r="D50" s="4">
        <v>41.08</v>
      </c>
      <c r="E50" s="4">
        <v>15.69</v>
      </c>
      <c r="F50" s="4">
        <v>32.47</v>
      </c>
      <c r="G50" s="4">
        <v>399.73</v>
      </c>
      <c r="H50" s="4">
        <v>36.299999999999997</v>
      </c>
      <c r="I50" s="4">
        <v>29.55</v>
      </c>
      <c r="J50" s="4">
        <v>217</v>
      </c>
      <c r="K50" s="4">
        <v>29.92</v>
      </c>
      <c r="L50" s="4">
        <v>10.63</v>
      </c>
      <c r="M50" s="4"/>
      <c r="N50" s="4">
        <f t="shared" si="3"/>
        <v>1262.3133770158693</v>
      </c>
      <c r="O50" s="4">
        <f t="shared" si="4"/>
        <v>1.1933770158693733</v>
      </c>
      <c r="P50" s="4">
        <f t="shared" si="5"/>
        <v>1.4241487020052903</v>
      </c>
    </row>
    <row r="51" spans="1:16" x14ac:dyDescent="0.25">
      <c r="A51" s="9">
        <v>40851</v>
      </c>
      <c r="B51" s="4">
        <v>1253.23</v>
      </c>
      <c r="C51" s="4">
        <v>596.14</v>
      </c>
      <c r="D51" s="4">
        <v>40.72</v>
      </c>
      <c r="E51" s="4">
        <v>15.24</v>
      </c>
      <c r="F51" s="4">
        <v>32.71</v>
      </c>
      <c r="G51" s="4">
        <v>400.24</v>
      </c>
      <c r="H51" s="4">
        <v>35.97</v>
      </c>
      <c r="I51" s="4">
        <v>29.82</v>
      </c>
      <c r="J51" s="4">
        <v>216.48</v>
      </c>
      <c r="K51" s="4">
        <v>29.79</v>
      </c>
      <c r="L51" s="4">
        <v>10.57</v>
      </c>
      <c r="M51" s="4"/>
      <c r="N51" s="4">
        <f t="shared" si="3"/>
        <v>1252.8561519616178</v>
      </c>
      <c r="O51" s="4">
        <f t="shared" si="4"/>
        <v>-0.37384803838222069</v>
      </c>
      <c r="P51" s="4">
        <f t="shared" si="5"/>
        <v>0.13976235580223437</v>
      </c>
    </row>
    <row r="52" spans="1:16" x14ac:dyDescent="0.25">
      <c r="A52" s="9">
        <v>40850</v>
      </c>
      <c r="B52" s="4">
        <v>1261.1500000000001</v>
      </c>
      <c r="C52" s="4">
        <v>597.5</v>
      </c>
      <c r="D52" s="4">
        <v>40.93</v>
      </c>
      <c r="E52" s="4">
        <v>15.48</v>
      </c>
      <c r="F52" s="4">
        <v>33.049999999999997</v>
      </c>
      <c r="G52" s="4">
        <v>403.07</v>
      </c>
      <c r="H52" s="4">
        <v>35.85</v>
      </c>
      <c r="I52" s="4">
        <v>29.2</v>
      </c>
      <c r="J52" s="4">
        <v>218.29</v>
      </c>
      <c r="K52" s="4">
        <v>30.16</v>
      </c>
      <c r="L52" s="4">
        <v>10.65</v>
      </c>
      <c r="M52" s="4"/>
      <c r="N52" s="4">
        <f t="shared" si="3"/>
        <v>1260.0795201368289</v>
      </c>
      <c r="O52" s="4">
        <f t="shared" si="4"/>
        <v>-1.0704798631711583</v>
      </c>
      <c r="P52" s="4">
        <f t="shared" si="5"/>
        <v>1.1459271374549418</v>
      </c>
    </row>
    <row r="53" spans="1:16" x14ac:dyDescent="0.25">
      <c r="A53" s="9">
        <v>40849</v>
      </c>
      <c r="B53" s="4">
        <v>1237.9000000000001</v>
      </c>
      <c r="C53" s="4">
        <v>584.82000000000005</v>
      </c>
      <c r="D53" s="4">
        <v>41.03</v>
      </c>
      <c r="E53" s="4">
        <v>15.1</v>
      </c>
      <c r="F53" s="4">
        <v>31.78</v>
      </c>
      <c r="G53" s="4">
        <v>397.41</v>
      </c>
      <c r="H53" s="4">
        <v>34.89</v>
      </c>
      <c r="I53" s="4">
        <v>27.81</v>
      </c>
      <c r="J53" s="4">
        <v>215.62</v>
      </c>
      <c r="K53" s="4">
        <v>29.35</v>
      </c>
      <c r="L53" s="4">
        <v>10.33</v>
      </c>
      <c r="M53" s="4"/>
      <c r="N53" s="4">
        <f t="shared" si="3"/>
        <v>1239.775453303703</v>
      </c>
      <c r="O53" s="4">
        <f t="shared" si="4"/>
        <v>1.8754533037028978</v>
      </c>
      <c r="P53" s="4">
        <f t="shared" si="5"/>
        <v>3.5173250943701135</v>
      </c>
    </row>
    <row r="54" spans="1:16" x14ac:dyDescent="0.25">
      <c r="A54" s="9">
        <v>40848</v>
      </c>
      <c r="B54" s="4">
        <v>1218.28</v>
      </c>
      <c r="C54" s="4">
        <v>578.65</v>
      </c>
      <c r="D54" s="4">
        <v>41.05</v>
      </c>
      <c r="E54" s="4">
        <v>14.93</v>
      </c>
      <c r="F54" s="4">
        <v>30.89</v>
      </c>
      <c r="G54" s="4">
        <v>396.51</v>
      </c>
      <c r="H54" s="4">
        <v>34.340000000000003</v>
      </c>
      <c r="I54" s="4">
        <v>26.64</v>
      </c>
      <c r="J54" s="4">
        <v>212.1</v>
      </c>
      <c r="K54" s="4">
        <v>28.59</v>
      </c>
      <c r="L54" s="4">
        <v>9.98</v>
      </c>
      <c r="M54" s="4"/>
      <c r="N54" s="4">
        <f t="shared" si="3"/>
        <v>1224.9541962053422</v>
      </c>
      <c r="O54" s="4">
        <f t="shared" si="4"/>
        <v>6.6741962053422412</v>
      </c>
      <c r="P54" s="4">
        <f t="shared" si="5"/>
        <v>44.544894987404774</v>
      </c>
    </row>
    <row r="55" spans="1:16" x14ac:dyDescent="0.25">
      <c r="A55" s="9">
        <v>40847</v>
      </c>
      <c r="B55" s="4">
        <v>1253.3</v>
      </c>
      <c r="C55" s="4">
        <v>592.64</v>
      </c>
      <c r="D55" s="4">
        <v>41.66</v>
      </c>
      <c r="E55" s="4">
        <v>15.64</v>
      </c>
      <c r="F55" s="4">
        <v>31.83</v>
      </c>
      <c r="G55" s="4">
        <v>404.78</v>
      </c>
      <c r="H55" s="4">
        <v>34.76</v>
      </c>
      <c r="I55" s="4">
        <v>26.94</v>
      </c>
      <c r="J55" s="4">
        <v>213.51</v>
      </c>
      <c r="K55" s="4">
        <v>29.41</v>
      </c>
      <c r="L55" s="4">
        <v>10.85</v>
      </c>
      <c r="M55" s="4"/>
      <c r="N55" s="4">
        <f t="shared" si="3"/>
        <v>1250.3331534705121</v>
      </c>
      <c r="O55" s="4">
        <f t="shared" si="4"/>
        <v>-2.9668465294878388</v>
      </c>
      <c r="P55" s="4">
        <f t="shared" si="5"/>
        <v>8.8021783295340335</v>
      </c>
    </row>
    <row r="56" spans="1:16" x14ac:dyDescent="0.25">
      <c r="A56" s="9">
        <v>40844</v>
      </c>
      <c r="B56" s="4">
        <v>1285.0899999999999</v>
      </c>
      <c r="C56" s="4">
        <v>600.14</v>
      </c>
      <c r="D56" s="4">
        <v>42.79</v>
      </c>
      <c r="E56" s="4">
        <v>16.559999999999999</v>
      </c>
      <c r="F56" s="4">
        <v>33.25</v>
      </c>
      <c r="G56" s="4">
        <v>404.95</v>
      </c>
      <c r="H56" s="4">
        <v>35.21</v>
      </c>
      <c r="I56" s="4">
        <v>28.29</v>
      </c>
      <c r="J56" s="4">
        <v>217.32</v>
      </c>
      <c r="K56" s="4">
        <v>29.02</v>
      </c>
      <c r="L56" s="4">
        <v>11.63</v>
      </c>
      <c r="M56" s="4"/>
      <c r="N56" s="4">
        <f t="shared" si="3"/>
        <v>1273.8370537506369</v>
      </c>
      <c r="O56" s="4">
        <f t="shared" si="4"/>
        <v>-11.252946249363049</v>
      </c>
      <c r="P56" s="4">
        <f t="shared" si="5"/>
        <v>126.62879929105391</v>
      </c>
    </row>
    <row r="57" spans="1:16" x14ac:dyDescent="0.25">
      <c r="A57" s="9">
        <v>40843</v>
      </c>
      <c r="B57" s="4">
        <v>1284.5899999999999</v>
      </c>
      <c r="C57" s="4">
        <v>598.66999999999996</v>
      </c>
      <c r="D57" s="4">
        <v>42.11</v>
      </c>
      <c r="E57" s="4">
        <v>16.63</v>
      </c>
      <c r="F57" s="4">
        <v>32.29</v>
      </c>
      <c r="G57" s="4">
        <v>404.69</v>
      </c>
      <c r="H57" s="4">
        <v>33.880000000000003</v>
      </c>
      <c r="I57" s="4">
        <v>27.45</v>
      </c>
      <c r="J57" s="4">
        <v>206.78</v>
      </c>
      <c r="K57" s="4">
        <v>28.34</v>
      </c>
      <c r="L57" s="4">
        <v>11.41</v>
      </c>
      <c r="M57" s="4"/>
      <c r="N57" s="4">
        <f t="shared" si="3"/>
        <v>1249.1627142079194</v>
      </c>
      <c r="O57" s="4">
        <f t="shared" si="4"/>
        <v>-35.427285792080511</v>
      </c>
      <c r="P57" s="4">
        <f t="shared" si="5"/>
        <v>1255.0925785937495</v>
      </c>
    </row>
    <row r="58" spans="1:16" x14ac:dyDescent="0.25">
      <c r="A58" s="9">
        <v>40842</v>
      </c>
      <c r="B58" s="4">
        <v>1242</v>
      </c>
      <c r="C58" s="4">
        <v>586.30999999999995</v>
      </c>
      <c r="D58" s="4">
        <v>41.49</v>
      </c>
      <c r="E58" s="4">
        <v>16.3</v>
      </c>
      <c r="F58" s="4">
        <v>31.08</v>
      </c>
      <c r="G58" s="4">
        <v>400.6</v>
      </c>
      <c r="H58" s="4">
        <v>38.619999999999997</v>
      </c>
      <c r="I58" s="4">
        <v>23.78</v>
      </c>
      <c r="J58" s="4">
        <v>198.4</v>
      </c>
      <c r="K58" s="4">
        <v>27.81</v>
      </c>
      <c r="L58" s="4">
        <v>10.65</v>
      </c>
      <c r="M58" s="4"/>
      <c r="N58" s="4">
        <f t="shared" si="3"/>
        <v>1245.5274184332764</v>
      </c>
      <c r="O58" s="4">
        <f t="shared" si="4"/>
        <v>3.5274184332763525</v>
      </c>
      <c r="P58" s="4">
        <f t="shared" si="5"/>
        <v>12.442680803417797</v>
      </c>
    </row>
    <row r="59" spans="1:16" x14ac:dyDescent="0.25">
      <c r="A59" s="9">
        <v>40841</v>
      </c>
      <c r="B59" s="4">
        <v>1229.05</v>
      </c>
      <c r="C59" s="4">
        <v>583.16</v>
      </c>
      <c r="D59" s="4">
        <v>41.06</v>
      </c>
      <c r="E59" s="4">
        <v>16.239999999999998</v>
      </c>
      <c r="F59" s="4">
        <v>31.67</v>
      </c>
      <c r="G59" s="4">
        <v>397.77</v>
      </c>
      <c r="H59" s="4">
        <v>39.44</v>
      </c>
      <c r="I59" s="4">
        <v>23.3</v>
      </c>
      <c r="J59" s="4">
        <v>227.15</v>
      </c>
      <c r="K59" s="4">
        <v>27.85</v>
      </c>
      <c r="L59" s="4">
        <v>10.29</v>
      </c>
      <c r="M59" s="4"/>
      <c r="N59" s="4">
        <f t="shared" si="3"/>
        <v>1246.2251752673862</v>
      </c>
      <c r="O59" s="4">
        <f t="shared" si="4"/>
        <v>17.175175267386294</v>
      </c>
      <c r="P59" s="4">
        <f t="shared" si="5"/>
        <v>294.98664546543785</v>
      </c>
    </row>
    <row r="60" spans="1:16" x14ac:dyDescent="0.25">
      <c r="A60" s="9">
        <v>40840</v>
      </c>
      <c r="B60" s="4">
        <v>1254.19</v>
      </c>
      <c r="C60" s="4">
        <v>596.41999999999996</v>
      </c>
      <c r="D60" s="4">
        <v>41.99</v>
      </c>
      <c r="E60" s="4">
        <v>16.71</v>
      </c>
      <c r="F60" s="4">
        <v>32.369999999999997</v>
      </c>
      <c r="G60" s="4">
        <v>405.77</v>
      </c>
      <c r="H60" s="4">
        <v>39.86</v>
      </c>
      <c r="I60" s="4">
        <v>24.66</v>
      </c>
      <c r="J60" s="4">
        <v>237.61</v>
      </c>
      <c r="K60" s="4">
        <v>28.2</v>
      </c>
      <c r="L60" s="4">
        <v>10.58</v>
      </c>
      <c r="M60" s="4"/>
      <c r="N60" s="4">
        <f t="shared" si="3"/>
        <v>1270.4075638652239</v>
      </c>
      <c r="O60" s="4">
        <f t="shared" si="4"/>
        <v>16.217563865223838</v>
      </c>
      <c r="P60" s="4">
        <f t="shared" si="5"/>
        <v>263.00937772261392</v>
      </c>
    </row>
    <row r="61" spans="1:16" x14ac:dyDescent="0.25">
      <c r="A61" s="9">
        <v>40837</v>
      </c>
      <c r="B61" s="4">
        <v>1238.25</v>
      </c>
      <c r="C61" s="4">
        <v>590.49</v>
      </c>
      <c r="D61" s="4">
        <v>41.47</v>
      </c>
      <c r="E61" s="4">
        <v>16.12</v>
      </c>
      <c r="F61" s="4">
        <v>32.119999999999997</v>
      </c>
      <c r="G61" s="4">
        <v>392.87</v>
      </c>
      <c r="H61" s="4">
        <v>38.549999999999997</v>
      </c>
      <c r="I61" s="4">
        <v>23.85</v>
      </c>
      <c r="J61" s="4">
        <v>234.78</v>
      </c>
      <c r="K61" s="4">
        <v>27.3</v>
      </c>
      <c r="L61" s="4">
        <v>10.01</v>
      </c>
      <c r="M61" s="4"/>
      <c r="N61" s="4">
        <f t="shared" si="3"/>
        <v>1248.7297354339205</v>
      </c>
      <c r="O61" s="4">
        <f t="shared" si="4"/>
        <v>10.479735433920496</v>
      </c>
      <c r="P61" s="4">
        <f t="shared" si="5"/>
        <v>109.8248547649688</v>
      </c>
    </row>
    <row r="62" spans="1:16" x14ac:dyDescent="0.25">
      <c r="A62" s="9">
        <v>40836</v>
      </c>
      <c r="B62" s="4">
        <v>1215.3900000000001</v>
      </c>
      <c r="C62" s="4">
        <v>583.66999999999996</v>
      </c>
      <c r="D62" s="4">
        <v>41.01</v>
      </c>
      <c r="E62" s="4">
        <v>16.18</v>
      </c>
      <c r="F62" s="4">
        <v>32.15</v>
      </c>
      <c r="G62" s="4">
        <v>395.31</v>
      </c>
      <c r="H62" s="4">
        <v>37.72</v>
      </c>
      <c r="I62" s="4">
        <v>23.48</v>
      </c>
      <c r="J62" s="4">
        <v>233.61</v>
      </c>
      <c r="K62" s="4">
        <v>26.08</v>
      </c>
      <c r="L62" s="4">
        <v>9.58</v>
      </c>
      <c r="M62" s="4"/>
      <c r="N62" s="4">
        <f t="shared" si="3"/>
        <v>1228.6823987491593</v>
      </c>
      <c r="O62" s="4">
        <f t="shared" si="4"/>
        <v>13.292398749159247</v>
      </c>
      <c r="P62" s="4">
        <f t="shared" si="5"/>
        <v>176.68786450665033</v>
      </c>
    </row>
    <row r="63" spans="1:16" x14ac:dyDescent="0.25">
      <c r="A63" s="9">
        <v>40835</v>
      </c>
      <c r="B63" s="4">
        <v>1209.8800000000001</v>
      </c>
      <c r="C63" s="4">
        <v>580.70000000000005</v>
      </c>
      <c r="D63" s="4">
        <v>40.799999999999997</v>
      </c>
      <c r="E63" s="4">
        <v>15.94</v>
      </c>
      <c r="F63" s="4">
        <v>33.18</v>
      </c>
      <c r="G63" s="4">
        <v>398.62</v>
      </c>
      <c r="H63" s="4">
        <v>37.659999999999997</v>
      </c>
      <c r="I63" s="4">
        <v>22.96</v>
      </c>
      <c r="J63" s="4">
        <v>231.53</v>
      </c>
      <c r="K63" s="4">
        <v>26.02</v>
      </c>
      <c r="L63" s="4">
        <v>9.4</v>
      </c>
      <c r="M63" s="4"/>
      <c r="N63" s="4">
        <f t="shared" si="3"/>
        <v>1230.3977901638159</v>
      </c>
      <c r="O63" s="4">
        <f t="shared" si="4"/>
        <v>20.517790163815789</v>
      </c>
      <c r="P63" s="4">
        <f t="shared" si="5"/>
        <v>420.97971320637595</v>
      </c>
    </row>
    <row r="64" spans="1:16" x14ac:dyDescent="0.25">
      <c r="A64" s="9">
        <v>40834</v>
      </c>
      <c r="B64" s="4">
        <v>1225.3800000000001</v>
      </c>
      <c r="C64" s="4">
        <v>590.51</v>
      </c>
      <c r="D64" s="4">
        <v>40.76</v>
      </c>
      <c r="E64" s="4">
        <v>15.47</v>
      </c>
      <c r="F64" s="4">
        <v>33.869999999999997</v>
      </c>
      <c r="G64" s="4">
        <v>422.24</v>
      </c>
      <c r="H64" s="4">
        <v>38.64</v>
      </c>
      <c r="I64" s="4">
        <v>23.83</v>
      </c>
      <c r="J64" s="4">
        <v>243.88</v>
      </c>
      <c r="K64" s="4">
        <v>26.76</v>
      </c>
      <c r="L64" s="4">
        <v>9.65</v>
      </c>
      <c r="M64" s="4"/>
      <c r="N64" s="4">
        <f t="shared" si="3"/>
        <v>1246.6495340657705</v>
      </c>
      <c r="O64" s="4">
        <f t="shared" si="4"/>
        <v>21.269534065770358</v>
      </c>
      <c r="P64" s="4">
        <f t="shared" si="5"/>
        <v>452.39307937496574</v>
      </c>
    </row>
    <row r="65" spans="1:16" x14ac:dyDescent="0.25">
      <c r="A65" s="9">
        <v>40833</v>
      </c>
      <c r="B65" s="4">
        <v>1200.8599999999999</v>
      </c>
      <c r="C65" s="4">
        <v>582.41</v>
      </c>
      <c r="D65" s="4">
        <v>39.86</v>
      </c>
      <c r="E65" s="4">
        <v>15.7</v>
      </c>
      <c r="F65" s="4">
        <v>33.22</v>
      </c>
      <c r="G65" s="4">
        <v>419.99</v>
      </c>
      <c r="H65" s="4">
        <v>38.47</v>
      </c>
      <c r="I65" s="4">
        <v>24.2</v>
      </c>
      <c r="J65" s="4">
        <v>242.33</v>
      </c>
      <c r="K65" s="4">
        <v>26.24</v>
      </c>
      <c r="L65" s="4">
        <v>9.31</v>
      </c>
      <c r="M65" s="4"/>
      <c r="N65" s="4">
        <f t="shared" si="3"/>
        <v>1224.6542018560053</v>
      </c>
      <c r="O65" s="4">
        <f t="shared" si="4"/>
        <v>23.794201856005429</v>
      </c>
      <c r="P65" s="4">
        <f t="shared" si="5"/>
        <v>566.16404196433223</v>
      </c>
    </row>
    <row r="66" spans="1:16" x14ac:dyDescent="0.25">
      <c r="A66" s="9">
        <v>40830</v>
      </c>
      <c r="B66" s="4">
        <v>1224.58</v>
      </c>
      <c r="C66" s="4">
        <v>591.67999999999995</v>
      </c>
      <c r="D66" s="4">
        <v>40.43</v>
      </c>
      <c r="E66" s="4">
        <v>15.91</v>
      </c>
      <c r="F66" s="4">
        <v>33.69</v>
      </c>
      <c r="G66" s="4">
        <v>422</v>
      </c>
      <c r="H66" s="4">
        <v>39</v>
      </c>
      <c r="I66" s="4">
        <v>24.46</v>
      </c>
      <c r="J66" s="4">
        <v>246.71</v>
      </c>
      <c r="K66" s="4">
        <v>26.81</v>
      </c>
      <c r="L66" s="4">
        <v>9.8000000000000007</v>
      </c>
      <c r="M66" s="4"/>
      <c r="N66" s="4">
        <f t="shared" si="3"/>
        <v>1243.8083901389125</v>
      </c>
      <c r="O66" s="4">
        <f t="shared" si="4"/>
        <v>19.228390138912573</v>
      </c>
      <c r="P66" s="4">
        <f t="shared" si="5"/>
        <v>369.73098733423029</v>
      </c>
    </row>
    <row r="67" spans="1:16" x14ac:dyDescent="0.25">
      <c r="A67" s="9">
        <v>40829</v>
      </c>
      <c r="B67" s="4">
        <v>1203.6600000000001</v>
      </c>
      <c r="C67" s="4">
        <v>558.99</v>
      </c>
      <c r="D67" s="4">
        <v>40.64</v>
      </c>
      <c r="E67" s="4">
        <v>15.93</v>
      </c>
      <c r="F67" s="4">
        <v>32.74</v>
      </c>
      <c r="G67" s="4">
        <v>408.43</v>
      </c>
      <c r="H67" s="4">
        <v>38.69</v>
      </c>
      <c r="I67" s="4">
        <v>24.49</v>
      </c>
      <c r="J67" s="4">
        <v>236.15</v>
      </c>
      <c r="K67" s="4">
        <v>25.8</v>
      </c>
      <c r="L67" s="4">
        <v>9.7100000000000009</v>
      </c>
      <c r="M67" s="4"/>
      <c r="N67" s="4">
        <f t="shared" si="3"/>
        <v>1220.9656362339567</v>
      </c>
      <c r="O67" s="4">
        <f t="shared" si="4"/>
        <v>17.305636233956648</v>
      </c>
      <c r="P67" s="4">
        <f t="shared" si="5"/>
        <v>299.48504546203321</v>
      </c>
    </row>
    <row r="68" spans="1:16" x14ac:dyDescent="0.25">
      <c r="A68" s="9">
        <v>40828</v>
      </c>
      <c r="B68" s="4">
        <v>1207.25</v>
      </c>
      <c r="C68" s="4">
        <v>548.5</v>
      </c>
      <c r="D68" s="4">
        <v>40.29</v>
      </c>
      <c r="E68" s="4">
        <v>15.77</v>
      </c>
      <c r="F68" s="4">
        <v>32.75</v>
      </c>
      <c r="G68" s="4">
        <v>402.19</v>
      </c>
      <c r="H68" s="4">
        <v>36.61</v>
      </c>
      <c r="I68" s="4">
        <v>23.37</v>
      </c>
      <c r="J68" s="4">
        <v>236.81</v>
      </c>
      <c r="K68" s="4">
        <v>25.88</v>
      </c>
      <c r="L68" s="4">
        <v>9.82</v>
      </c>
      <c r="M68" s="4"/>
      <c r="N68" s="4">
        <f t="shared" si="3"/>
        <v>1205.3854705524172</v>
      </c>
      <c r="O68" s="4">
        <f t="shared" si="4"/>
        <v>-1.8645294475827541</v>
      </c>
      <c r="P68" s="4">
        <f t="shared" si="5"/>
        <v>3.4764700609032499</v>
      </c>
    </row>
    <row r="69" spans="1:16" x14ac:dyDescent="0.25">
      <c r="A69" s="9">
        <v>40827</v>
      </c>
      <c r="B69" s="4">
        <v>1195.54</v>
      </c>
      <c r="C69" s="4">
        <v>543.17999999999995</v>
      </c>
      <c r="D69" s="4">
        <v>39.700000000000003</v>
      </c>
      <c r="E69" s="4">
        <v>15.86</v>
      </c>
      <c r="F69" s="4">
        <v>32.83</v>
      </c>
      <c r="G69" s="4">
        <v>400.29</v>
      </c>
      <c r="H69" s="4">
        <v>36</v>
      </c>
      <c r="I69" s="4">
        <v>23.35</v>
      </c>
      <c r="J69" s="4">
        <v>235.48</v>
      </c>
      <c r="K69" s="4">
        <v>25.84</v>
      </c>
      <c r="L69" s="4">
        <v>9.26</v>
      </c>
      <c r="M69" s="4"/>
      <c r="N69" s="4">
        <f t="shared" si="3"/>
        <v>1194.0990789798595</v>
      </c>
      <c r="O69" s="4">
        <f t="shared" si="4"/>
        <v>-1.4409210201404221</v>
      </c>
      <c r="P69" s="4">
        <f t="shared" si="5"/>
        <v>2.0762533862825148</v>
      </c>
    </row>
    <row r="70" spans="1:16" x14ac:dyDescent="0.25">
      <c r="A70" s="9">
        <v>40826</v>
      </c>
      <c r="B70" s="4">
        <v>1194.8900000000001</v>
      </c>
      <c r="C70" s="4">
        <v>537.16999999999996</v>
      </c>
      <c r="D70" s="4">
        <v>40.65</v>
      </c>
      <c r="E70" s="4">
        <v>15.84</v>
      </c>
      <c r="F70" s="4">
        <v>32.299999999999997</v>
      </c>
      <c r="G70" s="4">
        <v>388.81</v>
      </c>
      <c r="H70" s="4">
        <v>36.53</v>
      </c>
      <c r="I70" s="4">
        <v>23.46</v>
      </c>
      <c r="J70" s="4">
        <v>231.32</v>
      </c>
      <c r="K70" s="4">
        <v>25.76</v>
      </c>
      <c r="L70" s="4">
        <v>9.3699999999999992</v>
      </c>
      <c r="M70" s="4"/>
      <c r="N70" s="4">
        <f t="shared" si="3"/>
        <v>1202.0588300080599</v>
      </c>
      <c r="O70" s="4">
        <f t="shared" si="4"/>
        <v>7.1688300080597855</v>
      </c>
      <c r="P70" s="4">
        <f t="shared" si="5"/>
        <v>51.392123684458468</v>
      </c>
    </row>
    <row r="71" spans="1:16" x14ac:dyDescent="0.25">
      <c r="A71" s="9">
        <v>40823</v>
      </c>
      <c r="B71" s="4">
        <v>1155.46</v>
      </c>
      <c r="C71" s="4">
        <v>515.12</v>
      </c>
      <c r="D71" s="4">
        <v>39.31</v>
      </c>
      <c r="E71" s="4">
        <v>15.47</v>
      </c>
      <c r="F71" s="4">
        <v>31.07</v>
      </c>
      <c r="G71" s="4">
        <v>369.8</v>
      </c>
      <c r="H71" s="4">
        <v>36.979999999999997</v>
      </c>
      <c r="I71" s="4">
        <v>23.02</v>
      </c>
      <c r="J71" s="4">
        <v>224.74</v>
      </c>
      <c r="K71" s="4">
        <v>25.28</v>
      </c>
      <c r="L71" s="4">
        <v>8.7200000000000006</v>
      </c>
      <c r="M71" s="4"/>
      <c r="N71" s="4">
        <f t="shared" si="3"/>
        <v>1169.3398176990036</v>
      </c>
      <c r="O71" s="4">
        <f t="shared" si="4"/>
        <v>13.879817699003524</v>
      </c>
      <c r="P71" s="4">
        <f t="shared" si="5"/>
        <v>192.64933935757151</v>
      </c>
    </row>
    <row r="72" spans="1:16" x14ac:dyDescent="0.25">
      <c r="A72" s="9">
        <v>40822</v>
      </c>
      <c r="B72" s="4">
        <v>1164.97</v>
      </c>
      <c r="C72" s="4">
        <v>514.71</v>
      </c>
      <c r="D72" s="4">
        <v>39.65</v>
      </c>
      <c r="E72" s="4">
        <v>15.65</v>
      </c>
      <c r="F72" s="4">
        <v>31.44</v>
      </c>
      <c r="G72" s="4">
        <v>377.37</v>
      </c>
      <c r="H72" s="4">
        <v>40.840000000000003</v>
      </c>
      <c r="I72" s="4">
        <v>22.88</v>
      </c>
      <c r="J72" s="4">
        <v>221.51</v>
      </c>
      <c r="K72" s="4">
        <v>25.33</v>
      </c>
      <c r="L72" s="4">
        <v>8.86</v>
      </c>
      <c r="M72" s="4"/>
      <c r="N72" s="4">
        <f t="shared" si="3"/>
        <v>1191.3636584441936</v>
      </c>
      <c r="O72" s="4">
        <f t="shared" si="4"/>
        <v>26.393658444193534</v>
      </c>
      <c r="P72" s="4">
        <f t="shared" si="5"/>
        <v>696.62520606874864</v>
      </c>
    </row>
    <row r="73" spans="1:16" x14ac:dyDescent="0.25">
      <c r="A73" s="9">
        <v>40821</v>
      </c>
      <c r="B73" s="4">
        <v>1144.03</v>
      </c>
      <c r="C73" s="4">
        <v>504.7</v>
      </c>
      <c r="D73" s="4">
        <v>39.15</v>
      </c>
      <c r="E73" s="4">
        <v>15.92</v>
      </c>
      <c r="F73" s="4">
        <v>30.53</v>
      </c>
      <c r="G73" s="4">
        <v>378.25</v>
      </c>
      <c r="H73" s="4">
        <v>40.01</v>
      </c>
      <c r="I73" s="4">
        <v>22.35</v>
      </c>
      <c r="J73" s="4">
        <v>219.5</v>
      </c>
      <c r="K73" s="4">
        <v>24.68</v>
      </c>
      <c r="L73" s="4">
        <v>8.48</v>
      </c>
      <c r="M73" s="4"/>
      <c r="N73" s="4">
        <f t="shared" si="3"/>
        <v>1168.4628638440875</v>
      </c>
      <c r="O73" s="4">
        <f t="shared" si="4"/>
        <v>24.432863844087478</v>
      </c>
      <c r="P73" s="4">
        <f t="shared" si="5"/>
        <v>596.96483562371714</v>
      </c>
    </row>
    <row r="74" spans="1:16" x14ac:dyDescent="0.25">
      <c r="A74" s="9">
        <v>40820</v>
      </c>
      <c r="B74" s="4">
        <v>1123.95</v>
      </c>
      <c r="C74" s="4">
        <v>501.9</v>
      </c>
      <c r="D74" s="4">
        <v>37.880000000000003</v>
      </c>
      <c r="E74" s="4">
        <v>14.46</v>
      </c>
      <c r="F74" s="4">
        <v>29.35</v>
      </c>
      <c r="G74" s="4">
        <v>372.5</v>
      </c>
      <c r="H74" s="4">
        <v>38.57</v>
      </c>
      <c r="I74" s="4">
        <v>20.56</v>
      </c>
      <c r="J74" s="4">
        <v>212.5</v>
      </c>
      <c r="K74" s="4">
        <v>24.04</v>
      </c>
      <c r="L74" s="4">
        <v>8.42</v>
      </c>
      <c r="M74" s="4"/>
      <c r="N74" s="4">
        <f t="shared" si="3"/>
        <v>1134.7310564550212</v>
      </c>
      <c r="O74" s="4">
        <f t="shared" si="4"/>
        <v>10.781056455021144</v>
      </c>
      <c r="P74" s="4">
        <f t="shared" si="5"/>
        <v>116.23117828635307</v>
      </c>
    </row>
    <row r="75" spans="1:16" x14ac:dyDescent="0.25">
      <c r="A75" s="9">
        <v>40819</v>
      </c>
      <c r="B75" s="4">
        <v>1099.23</v>
      </c>
      <c r="C75" s="4">
        <v>495.52</v>
      </c>
      <c r="D75" s="4">
        <v>37.81</v>
      </c>
      <c r="E75" s="4">
        <v>13.53</v>
      </c>
      <c r="F75" s="4">
        <v>28.11</v>
      </c>
      <c r="G75" s="4">
        <v>374.6</v>
      </c>
      <c r="H75" s="4">
        <v>37.71</v>
      </c>
      <c r="I75" s="4">
        <v>18.649999999999999</v>
      </c>
      <c r="J75" s="4">
        <v>211.98</v>
      </c>
      <c r="K75" s="4">
        <v>23.26</v>
      </c>
      <c r="L75" s="4">
        <v>8.36</v>
      </c>
      <c r="M75" s="4"/>
      <c r="N75" s="4">
        <f t="shared" si="3"/>
        <v>1115.320910331704</v>
      </c>
      <c r="O75" s="4">
        <f t="shared" si="4"/>
        <v>16.090910331703981</v>
      </c>
      <c r="P75" s="4">
        <f t="shared" si="5"/>
        <v>258.9173953029379</v>
      </c>
    </row>
    <row r="76" spans="1:16" x14ac:dyDescent="0.25">
      <c r="A76" s="9">
        <v>40816</v>
      </c>
      <c r="B76" s="4">
        <v>1131.42</v>
      </c>
      <c r="C76" s="4">
        <v>515.04</v>
      </c>
      <c r="D76" s="4">
        <v>38.799999999999997</v>
      </c>
      <c r="E76" s="4">
        <v>13.17</v>
      </c>
      <c r="F76" s="4">
        <v>29.49</v>
      </c>
      <c r="G76" s="4">
        <v>381.32</v>
      </c>
      <c r="H76" s="4">
        <v>38.56</v>
      </c>
      <c r="I76" s="4">
        <v>19.88</v>
      </c>
      <c r="J76" s="4">
        <v>216.23</v>
      </c>
      <c r="K76" s="4">
        <v>24.17</v>
      </c>
      <c r="L76" s="4">
        <v>9.11</v>
      </c>
      <c r="M76" s="4"/>
      <c r="N76" s="4">
        <f t="shared" si="3"/>
        <v>1152.1621017090938</v>
      </c>
      <c r="O76" s="4">
        <f t="shared" si="4"/>
        <v>20.742101709093731</v>
      </c>
      <c r="P76" s="4">
        <f t="shared" si="5"/>
        <v>430.2347833103891</v>
      </c>
    </row>
    <row r="77" spans="1:16" x14ac:dyDescent="0.25">
      <c r="A77" s="9">
        <v>40815</v>
      </c>
      <c r="B77" s="4">
        <v>1160.4000000000001</v>
      </c>
      <c r="C77" s="4">
        <v>527.5</v>
      </c>
      <c r="D77" s="4">
        <v>39.25</v>
      </c>
      <c r="E77" s="4">
        <v>13.42</v>
      </c>
      <c r="F77" s="4">
        <v>30.67</v>
      </c>
      <c r="G77" s="4">
        <v>390.57</v>
      </c>
      <c r="H77" s="4">
        <v>39.9</v>
      </c>
      <c r="I77" s="4">
        <v>20.99</v>
      </c>
      <c r="J77" s="4">
        <v>222.44</v>
      </c>
      <c r="K77" s="4">
        <v>24.99</v>
      </c>
      <c r="L77" s="4">
        <v>9.56</v>
      </c>
      <c r="M77" s="4"/>
      <c r="N77" s="4">
        <f t="shared" si="3"/>
        <v>1180.1591013967</v>
      </c>
      <c r="O77" s="4">
        <f t="shared" si="4"/>
        <v>19.759101396699862</v>
      </c>
      <c r="P77" s="4">
        <f t="shared" si="5"/>
        <v>390.42208800506643</v>
      </c>
    </row>
    <row r="78" spans="1:16" x14ac:dyDescent="0.25">
      <c r="A78" s="9">
        <v>40814</v>
      </c>
      <c r="B78" s="4">
        <v>1151.06</v>
      </c>
      <c r="C78" s="4">
        <v>528.84</v>
      </c>
      <c r="D78" s="4">
        <v>39.18</v>
      </c>
      <c r="E78" s="4">
        <v>14.19</v>
      </c>
      <c r="F78" s="4">
        <v>31.64</v>
      </c>
      <c r="G78" s="4">
        <v>397.01</v>
      </c>
      <c r="H78" s="4">
        <v>39.450000000000003</v>
      </c>
      <c r="I78" s="4">
        <v>21.24</v>
      </c>
      <c r="J78" s="4">
        <v>229.71</v>
      </c>
      <c r="K78" s="4">
        <v>25.11</v>
      </c>
      <c r="L78" s="4">
        <v>9.41</v>
      </c>
      <c r="M78" s="4"/>
      <c r="N78" s="4">
        <f t="shared" si="3"/>
        <v>1184.4629035580206</v>
      </c>
      <c r="O78" s="4">
        <f t="shared" si="4"/>
        <v>33.402903558020625</v>
      </c>
      <c r="P78" s="4">
        <f t="shared" si="5"/>
        <v>1115.753966106427</v>
      </c>
    </row>
    <row r="79" spans="1:16" x14ac:dyDescent="0.25">
      <c r="A79" s="9">
        <v>40813</v>
      </c>
      <c r="B79" s="4">
        <v>1175.3800000000001</v>
      </c>
      <c r="C79" s="4">
        <v>539.34</v>
      </c>
      <c r="D79" s="4">
        <v>40.049999999999997</v>
      </c>
      <c r="E79" s="4">
        <v>14.54</v>
      </c>
      <c r="F79" s="4">
        <v>32.520000000000003</v>
      </c>
      <c r="G79" s="4">
        <v>399.26</v>
      </c>
      <c r="H79" s="4">
        <v>40</v>
      </c>
      <c r="I79" s="4">
        <v>22.14</v>
      </c>
      <c r="J79" s="4">
        <v>224.21</v>
      </c>
      <c r="K79" s="4">
        <v>25.56</v>
      </c>
      <c r="L79" s="4">
        <v>9.92</v>
      </c>
      <c r="M79" s="4"/>
      <c r="N79" s="4">
        <f t="shared" si="3"/>
        <v>1209.2662223087177</v>
      </c>
      <c r="O79" s="4">
        <f t="shared" si="4"/>
        <v>33.886222308717606</v>
      </c>
      <c r="P79" s="4">
        <f t="shared" si="5"/>
        <v>1148.2760623558308</v>
      </c>
    </row>
    <row r="80" spans="1:16" x14ac:dyDescent="0.25">
      <c r="A80" s="9">
        <v>40812</v>
      </c>
      <c r="B80" s="4">
        <v>1162.95</v>
      </c>
      <c r="C80" s="4">
        <v>531.89</v>
      </c>
      <c r="D80" s="4">
        <v>39.549999999999997</v>
      </c>
      <c r="E80" s="4">
        <v>14.75</v>
      </c>
      <c r="F80" s="4">
        <v>32.549999999999997</v>
      </c>
      <c r="G80" s="4">
        <v>403.17</v>
      </c>
      <c r="H80" s="4">
        <v>39.43</v>
      </c>
      <c r="I80" s="4">
        <v>21.14</v>
      </c>
      <c r="J80" s="4">
        <v>229.85</v>
      </c>
      <c r="K80" s="4">
        <v>25.13</v>
      </c>
      <c r="L80" s="4">
        <v>9.73</v>
      </c>
      <c r="M80" s="4"/>
      <c r="N80" s="4">
        <f t="shared" si="3"/>
        <v>1195.3535872131454</v>
      </c>
      <c r="O80" s="4">
        <f t="shared" si="4"/>
        <v>32.403587213145329</v>
      </c>
      <c r="P80" s="4">
        <f t="shared" si="5"/>
        <v>1049.9924642799156</v>
      </c>
    </row>
    <row r="81" spans="1:16" x14ac:dyDescent="0.25">
      <c r="A81" s="9">
        <v>40809</v>
      </c>
      <c r="B81" s="4">
        <v>1136.43</v>
      </c>
      <c r="C81" s="4">
        <v>525.51</v>
      </c>
      <c r="D81" s="4">
        <v>38.43</v>
      </c>
      <c r="E81" s="4">
        <v>14.71</v>
      </c>
      <c r="F81" s="4">
        <v>32.08</v>
      </c>
      <c r="G81" s="4">
        <v>404.3</v>
      </c>
      <c r="H81" s="4">
        <v>38.85</v>
      </c>
      <c r="I81" s="4">
        <v>20.8</v>
      </c>
      <c r="J81" s="4">
        <v>223.61</v>
      </c>
      <c r="K81" s="4">
        <v>24.88</v>
      </c>
      <c r="L81" s="4">
        <v>9.7200000000000006</v>
      </c>
      <c r="M81" s="4"/>
      <c r="N81" s="4">
        <f t="shared" si="3"/>
        <v>1172.6488018323994</v>
      </c>
      <c r="O81" s="4">
        <f t="shared" si="4"/>
        <v>36.218801832399322</v>
      </c>
      <c r="P81" s="4">
        <f t="shared" si="5"/>
        <v>1311.8016061746125</v>
      </c>
    </row>
    <row r="82" spans="1:16" x14ac:dyDescent="0.25">
      <c r="A82" s="9">
        <v>40808</v>
      </c>
      <c r="B82" s="4">
        <v>1129.56</v>
      </c>
      <c r="C82" s="4">
        <v>520.66</v>
      </c>
      <c r="D82" s="4">
        <v>38.340000000000003</v>
      </c>
      <c r="E82" s="4">
        <v>13.99</v>
      </c>
      <c r="F82" s="4">
        <v>31.67</v>
      </c>
      <c r="G82" s="4">
        <v>401.82</v>
      </c>
      <c r="H82" s="4">
        <v>38.700000000000003</v>
      </c>
      <c r="I82" s="4">
        <v>20.190000000000001</v>
      </c>
      <c r="J82" s="4">
        <v>223.23</v>
      </c>
      <c r="K82" s="4">
        <v>24.31</v>
      </c>
      <c r="L82" s="4">
        <v>9.61</v>
      </c>
      <c r="M82" s="4"/>
      <c r="N82" s="4">
        <f t="shared" si="3"/>
        <v>1162.7275028759791</v>
      </c>
      <c r="O82" s="4">
        <f t="shared" si="4"/>
        <v>33.167502875979153</v>
      </c>
      <c r="P82" s="4">
        <f t="shared" si="5"/>
        <v>1100.0832470280855</v>
      </c>
    </row>
    <row r="83" spans="1:16" x14ac:dyDescent="0.25">
      <c r="A83" s="9">
        <v>40807</v>
      </c>
      <c r="B83" s="4">
        <v>1166.76</v>
      </c>
      <c r="C83" s="4">
        <v>539.20000000000005</v>
      </c>
      <c r="D83" s="4">
        <v>39.67</v>
      </c>
      <c r="E83" s="4">
        <v>13.96</v>
      </c>
      <c r="F83" s="4">
        <v>32.24</v>
      </c>
      <c r="G83" s="4">
        <v>412.14</v>
      </c>
      <c r="H83" s="4">
        <v>40.86</v>
      </c>
      <c r="I83" s="4">
        <v>21.36</v>
      </c>
      <c r="J83" s="4">
        <v>231.87</v>
      </c>
      <c r="K83" s="4">
        <v>24.89</v>
      </c>
      <c r="L83" s="4">
        <v>10.25</v>
      </c>
      <c r="M83" s="4"/>
      <c r="N83" s="4">
        <f t="shared" si="3"/>
        <v>1201.5176852215188</v>
      </c>
      <c r="O83" s="4">
        <f t="shared" si="4"/>
        <v>34.757685221518841</v>
      </c>
      <c r="P83" s="4">
        <f t="shared" si="5"/>
        <v>1208.0966819581893</v>
      </c>
    </row>
    <row r="84" spans="1:16" x14ac:dyDescent="0.25">
      <c r="A84" s="9">
        <v>40806</v>
      </c>
      <c r="B84" s="4">
        <v>1202.0899999999999</v>
      </c>
      <c r="C84" s="4">
        <v>546.63</v>
      </c>
      <c r="D84" s="4">
        <v>40.840000000000003</v>
      </c>
      <c r="E84" s="4">
        <v>14.36</v>
      </c>
      <c r="F84" s="4">
        <v>32.729999999999997</v>
      </c>
      <c r="G84" s="4">
        <v>413.45</v>
      </c>
      <c r="H84" s="4">
        <v>41.31</v>
      </c>
      <c r="I84" s="4">
        <v>21.83</v>
      </c>
      <c r="J84" s="4">
        <v>233.25</v>
      </c>
      <c r="K84" s="4">
        <v>24.64</v>
      </c>
      <c r="L84" s="4">
        <v>10.7</v>
      </c>
      <c r="M84" s="4"/>
      <c r="N84" s="4">
        <f t="shared" si="3"/>
        <v>1221.1187120312582</v>
      </c>
      <c r="O84" s="4">
        <f t="shared" si="4"/>
        <v>19.028712031258237</v>
      </c>
      <c r="P84" s="4">
        <f t="shared" si="5"/>
        <v>362.09188156855197</v>
      </c>
    </row>
    <row r="85" spans="1:16" x14ac:dyDescent="0.25">
      <c r="A85" s="9">
        <v>40805</v>
      </c>
      <c r="B85" s="4">
        <v>1204.0899999999999</v>
      </c>
      <c r="C85" s="4">
        <v>546.66999999999996</v>
      </c>
      <c r="D85" s="4">
        <v>40.049999999999997</v>
      </c>
      <c r="E85" s="4">
        <v>14.61</v>
      </c>
      <c r="F85" s="4">
        <v>33.1</v>
      </c>
      <c r="G85" s="4">
        <v>411.63</v>
      </c>
      <c r="H85" s="4">
        <v>41.85</v>
      </c>
      <c r="I85" s="4">
        <v>22.24</v>
      </c>
      <c r="J85" s="4">
        <v>241.69</v>
      </c>
      <c r="K85" s="4">
        <v>25.27</v>
      </c>
      <c r="L85" s="4">
        <v>10.99</v>
      </c>
      <c r="M85" s="4"/>
      <c r="N85" s="4">
        <f t="shared" si="3"/>
        <v>1220.4594713099352</v>
      </c>
      <c r="O85" s="4">
        <f t="shared" si="4"/>
        <v>16.369471309935307</v>
      </c>
      <c r="P85" s="4">
        <f t="shared" si="5"/>
        <v>267.95959096679513</v>
      </c>
    </row>
    <row r="86" spans="1:16" x14ac:dyDescent="0.25">
      <c r="A86" s="9">
        <v>40802</v>
      </c>
      <c r="B86" s="4">
        <v>1216.01</v>
      </c>
      <c r="C86" s="4">
        <v>546.67999999999995</v>
      </c>
      <c r="D86" s="4">
        <v>40.409999999999997</v>
      </c>
      <c r="E86" s="4">
        <v>14.97</v>
      </c>
      <c r="F86" s="4">
        <v>33.69</v>
      </c>
      <c r="G86" s="4">
        <v>400.5</v>
      </c>
      <c r="H86" s="4">
        <v>42.3</v>
      </c>
      <c r="I86" s="4">
        <v>22.72</v>
      </c>
      <c r="J86" s="4">
        <v>239.3</v>
      </c>
      <c r="K86" s="4">
        <v>25.52</v>
      </c>
      <c r="L86" s="4">
        <v>11.63</v>
      </c>
      <c r="M86" s="4"/>
      <c r="N86" s="4">
        <f t="shared" si="3"/>
        <v>1231.9041752304208</v>
      </c>
      <c r="O86" s="4">
        <f t="shared" si="4"/>
        <v>15.894175230420842</v>
      </c>
      <c r="P86" s="4">
        <f t="shared" si="5"/>
        <v>252.62480625532342</v>
      </c>
    </row>
    <row r="87" spans="1:16" x14ac:dyDescent="0.25">
      <c r="A87" s="9">
        <v>40801</v>
      </c>
      <c r="B87" s="4">
        <v>1209.1099999999999</v>
      </c>
      <c r="C87" s="4">
        <v>542.55999999999995</v>
      </c>
      <c r="D87" s="4">
        <v>39.82</v>
      </c>
      <c r="E87" s="4">
        <v>14.89</v>
      </c>
      <c r="F87" s="4">
        <v>32.04</v>
      </c>
      <c r="G87" s="4">
        <v>392.96</v>
      </c>
      <c r="H87" s="4">
        <v>41.91</v>
      </c>
      <c r="I87" s="4">
        <v>22.67</v>
      </c>
      <c r="J87" s="4">
        <v>226.78</v>
      </c>
      <c r="K87" s="4">
        <v>26.12</v>
      </c>
      <c r="L87" s="4">
        <v>11.44</v>
      </c>
      <c r="M87" s="4"/>
      <c r="N87" s="4">
        <f t="shared" si="3"/>
        <v>1216.5774254489233</v>
      </c>
      <c r="O87" s="4">
        <f t="shared" si="4"/>
        <v>7.4674254489234499</v>
      </c>
      <c r="P87" s="4">
        <f t="shared" si="5"/>
        <v>55.762442835229585</v>
      </c>
    </row>
    <row r="88" spans="1:16" x14ac:dyDescent="0.25">
      <c r="A88" s="9">
        <v>40800</v>
      </c>
      <c r="B88" s="4">
        <v>1188.68</v>
      </c>
      <c r="C88" s="4">
        <v>532.07000000000005</v>
      </c>
      <c r="D88" s="4">
        <v>39.380000000000003</v>
      </c>
      <c r="E88" s="4">
        <v>14.55</v>
      </c>
      <c r="F88" s="4">
        <v>30.14</v>
      </c>
      <c r="G88" s="4">
        <v>389.3</v>
      </c>
      <c r="H88" s="4">
        <v>41.35</v>
      </c>
      <c r="I88" s="4">
        <v>22.37</v>
      </c>
      <c r="J88" s="4">
        <v>222.57</v>
      </c>
      <c r="K88" s="4">
        <v>25.76</v>
      </c>
      <c r="L88" s="4">
        <v>11.22</v>
      </c>
      <c r="M88" s="4"/>
      <c r="N88" s="4">
        <f t="shared" si="3"/>
        <v>1191.7134961325487</v>
      </c>
      <c r="O88" s="4">
        <f t="shared" si="4"/>
        <v>3.0334961325486347</v>
      </c>
      <c r="P88" s="4">
        <f t="shared" si="5"/>
        <v>9.2020987861875234</v>
      </c>
    </row>
    <row r="89" spans="1:16" x14ac:dyDescent="0.25">
      <c r="A89" s="9">
        <v>40799</v>
      </c>
      <c r="B89" s="4">
        <v>1172.8699999999999</v>
      </c>
      <c r="C89" s="4">
        <v>529.52</v>
      </c>
      <c r="D89" s="4">
        <v>38.21</v>
      </c>
      <c r="E89" s="4">
        <v>14.26</v>
      </c>
      <c r="F89" s="4">
        <v>29.4</v>
      </c>
      <c r="G89" s="4">
        <v>384.62</v>
      </c>
      <c r="H89" s="4">
        <v>40.119999999999997</v>
      </c>
      <c r="I89" s="4">
        <v>21.26</v>
      </c>
      <c r="J89" s="4">
        <v>219.53</v>
      </c>
      <c r="K89" s="4">
        <v>25.18</v>
      </c>
      <c r="L89" s="4">
        <v>10.95</v>
      </c>
      <c r="M89" s="4"/>
      <c r="N89" s="4">
        <f t="shared" si="3"/>
        <v>1163.1190204531624</v>
      </c>
      <c r="O89" s="4">
        <f t="shared" si="4"/>
        <v>-9.7509795468374705</v>
      </c>
      <c r="P89" s="4">
        <f t="shared" si="5"/>
        <v>95.081602122842682</v>
      </c>
    </row>
    <row r="90" spans="1:16" x14ac:dyDescent="0.25">
      <c r="A90" s="9">
        <v>40798</v>
      </c>
      <c r="B90" s="4">
        <v>1162.27</v>
      </c>
      <c r="C90" s="4">
        <v>530.12</v>
      </c>
      <c r="D90" s="4">
        <v>37.979999999999997</v>
      </c>
      <c r="E90" s="4">
        <v>14.26</v>
      </c>
      <c r="F90" s="4">
        <v>29.42</v>
      </c>
      <c r="G90" s="4">
        <v>379.94</v>
      </c>
      <c r="H90" s="4">
        <v>38.93</v>
      </c>
      <c r="I90" s="4">
        <v>20.91</v>
      </c>
      <c r="J90" s="4">
        <v>216.56</v>
      </c>
      <c r="K90" s="4">
        <v>25.2</v>
      </c>
      <c r="L90" s="4">
        <v>10.74</v>
      </c>
      <c r="M90" s="4"/>
      <c r="N90" s="4">
        <f t="shared" si="3"/>
        <v>1156.0065197949375</v>
      </c>
      <c r="O90" s="4">
        <f t="shared" si="4"/>
        <v>-6.2634802050624785</v>
      </c>
      <c r="P90" s="4">
        <f t="shared" si="5"/>
        <v>39.231184279209508</v>
      </c>
    </row>
    <row r="91" spans="1:16" x14ac:dyDescent="0.25">
      <c r="A91" s="9">
        <v>40795</v>
      </c>
      <c r="B91" s="4">
        <v>1154.23</v>
      </c>
      <c r="C91" s="4">
        <v>524.85</v>
      </c>
      <c r="D91" s="4">
        <v>37.81</v>
      </c>
      <c r="E91" s="4">
        <v>14.48</v>
      </c>
      <c r="F91" s="4">
        <v>28.46</v>
      </c>
      <c r="G91" s="4">
        <v>377.48</v>
      </c>
      <c r="H91" s="4">
        <v>38.46</v>
      </c>
      <c r="I91" s="4">
        <v>20.77</v>
      </c>
      <c r="J91" s="4">
        <v>211.39</v>
      </c>
      <c r="K91" s="4">
        <v>24.64</v>
      </c>
      <c r="L91" s="4">
        <v>10.74</v>
      </c>
      <c r="M91" s="4"/>
      <c r="N91" s="4">
        <f t="shared" si="3"/>
        <v>1140.566002693273</v>
      </c>
      <c r="O91" s="4">
        <f t="shared" si="4"/>
        <v>-13.663997306726969</v>
      </c>
      <c r="P91" s="4">
        <f t="shared" si="5"/>
        <v>186.70482239824187</v>
      </c>
    </row>
    <row r="92" spans="1:16" x14ac:dyDescent="0.25">
      <c r="A92" s="9">
        <v>40794</v>
      </c>
      <c r="B92" s="4">
        <v>1185.9000000000001</v>
      </c>
      <c r="C92" s="4">
        <v>534.96</v>
      </c>
      <c r="D92" s="4">
        <v>39.51</v>
      </c>
      <c r="E92" s="4">
        <v>14.44</v>
      </c>
      <c r="F92" s="4">
        <v>30.51</v>
      </c>
      <c r="G92" s="4">
        <v>384.14</v>
      </c>
      <c r="H92" s="4">
        <v>39.39</v>
      </c>
      <c r="I92" s="4">
        <v>21.59</v>
      </c>
      <c r="J92" s="4">
        <v>217.26</v>
      </c>
      <c r="K92" s="4">
        <v>24.99</v>
      </c>
      <c r="L92" s="4">
        <v>11.27</v>
      </c>
      <c r="M92" s="4"/>
      <c r="N92" s="4">
        <f t="shared" si="3"/>
        <v>1182.9078243697577</v>
      </c>
      <c r="O92" s="4">
        <f t="shared" si="4"/>
        <v>-2.9921756302424001</v>
      </c>
      <c r="P92" s="4">
        <f t="shared" si="5"/>
        <v>8.9531150022165047</v>
      </c>
    </row>
    <row r="93" spans="1:16" x14ac:dyDescent="0.25">
      <c r="A93" s="9">
        <v>40793</v>
      </c>
      <c r="B93" s="4">
        <v>1198.6199999999999</v>
      </c>
      <c r="C93" s="4">
        <v>534.03</v>
      </c>
      <c r="D93" s="4">
        <v>39.799999999999997</v>
      </c>
      <c r="E93" s="4">
        <v>13.61</v>
      </c>
      <c r="F93" s="4">
        <v>29.75</v>
      </c>
      <c r="G93" s="4">
        <v>383.93</v>
      </c>
      <c r="H93" s="4">
        <v>39.9</v>
      </c>
      <c r="I93" s="4">
        <v>21.59</v>
      </c>
      <c r="J93" s="4">
        <v>219.9</v>
      </c>
      <c r="K93" s="4">
        <v>25.3</v>
      </c>
      <c r="L93" s="4">
        <v>11.59</v>
      </c>
      <c r="M93" s="4"/>
      <c r="N93" s="4">
        <f t="shared" si="3"/>
        <v>1186.0323205295851</v>
      </c>
      <c r="O93" s="4">
        <f t="shared" si="4"/>
        <v>-12.587679470414741</v>
      </c>
      <c r="P93" s="4">
        <f t="shared" si="5"/>
        <v>158.44967444990075</v>
      </c>
    </row>
    <row r="94" spans="1:16" x14ac:dyDescent="0.25">
      <c r="A94" s="9">
        <v>40792</v>
      </c>
      <c r="B94" s="4">
        <v>1165.24</v>
      </c>
      <c r="C94" s="4">
        <v>522.17999999999995</v>
      </c>
      <c r="D94" s="4">
        <v>38.64</v>
      </c>
      <c r="E94" s="4">
        <v>12.91</v>
      </c>
      <c r="F94" s="4">
        <v>29.27</v>
      </c>
      <c r="G94" s="4">
        <v>379.74</v>
      </c>
      <c r="H94" s="4">
        <v>38.020000000000003</v>
      </c>
      <c r="I94" s="4">
        <v>20.350000000000001</v>
      </c>
      <c r="J94" s="4">
        <v>216.18</v>
      </c>
      <c r="K94" s="4">
        <v>23.74</v>
      </c>
      <c r="L94" s="4">
        <v>11.19</v>
      </c>
      <c r="M94" s="4"/>
      <c r="N94" s="4">
        <f t="shared" si="3"/>
        <v>1146.0712214878131</v>
      </c>
      <c r="O94" s="4">
        <f t="shared" si="4"/>
        <v>-19.168778512186918</v>
      </c>
      <c r="P94" s="4">
        <f t="shared" si="5"/>
        <v>367.44206964927895</v>
      </c>
    </row>
    <row r="95" spans="1:16" x14ac:dyDescent="0.25">
      <c r="A95" s="9">
        <v>40788</v>
      </c>
      <c r="B95" s="4">
        <v>1173.97</v>
      </c>
      <c r="C95" s="4">
        <v>524.84</v>
      </c>
      <c r="D95" s="4">
        <v>38.82</v>
      </c>
      <c r="E95" s="4">
        <v>12.87</v>
      </c>
      <c r="F95" s="4">
        <v>29.41</v>
      </c>
      <c r="G95" s="4">
        <v>374.05</v>
      </c>
      <c r="H95" s="4">
        <v>38.92</v>
      </c>
      <c r="I95" s="4">
        <v>20.5</v>
      </c>
      <c r="J95" s="4">
        <v>210</v>
      </c>
      <c r="K95" s="4">
        <v>24.15</v>
      </c>
      <c r="L95" s="4">
        <v>11.4</v>
      </c>
      <c r="M95" s="4"/>
      <c r="N95" s="4">
        <f t="shared" si="3"/>
        <v>1156.6109021318368</v>
      </c>
      <c r="O95" s="4">
        <f t="shared" si="4"/>
        <v>-17.35909786816319</v>
      </c>
      <c r="P95" s="4">
        <f t="shared" si="5"/>
        <v>301.33827879646782</v>
      </c>
    </row>
    <row r="96" spans="1:16" x14ac:dyDescent="0.25">
      <c r="A96" s="9">
        <v>40787</v>
      </c>
      <c r="B96" s="4">
        <v>1204.42</v>
      </c>
      <c r="C96" s="4">
        <v>532.5</v>
      </c>
      <c r="D96" s="4">
        <v>39.57</v>
      </c>
      <c r="E96" s="4">
        <v>13.35</v>
      </c>
      <c r="F96" s="4">
        <v>30.39</v>
      </c>
      <c r="G96" s="4">
        <v>381.03</v>
      </c>
      <c r="H96" s="4">
        <v>39.74</v>
      </c>
      <c r="I96" s="4">
        <v>21.46</v>
      </c>
      <c r="J96" s="4">
        <v>212.54</v>
      </c>
      <c r="K96" s="4">
        <v>24.77</v>
      </c>
      <c r="L96" s="4">
        <v>12.09</v>
      </c>
      <c r="M96" s="4"/>
      <c r="N96" s="4">
        <f t="shared" si="3"/>
        <v>1181.8901707601176</v>
      </c>
      <c r="O96" s="4">
        <f t="shared" si="4"/>
        <v>-22.529829239882474</v>
      </c>
      <c r="P96" s="4">
        <f t="shared" si="5"/>
        <v>507.59320557826328</v>
      </c>
    </row>
    <row r="97" spans="1:16" x14ac:dyDescent="0.25">
      <c r="A97" s="9">
        <v>40786</v>
      </c>
      <c r="B97" s="4">
        <v>1218.8900000000001</v>
      </c>
      <c r="C97" s="4">
        <v>540.96</v>
      </c>
      <c r="D97" s="4">
        <v>39.880000000000003</v>
      </c>
      <c r="E97" s="4">
        <v>13.61</v>
      </c>
      <c r="F97" s="4">
        <v>30.87</v>
      </c>
      <c r="G97" s="4">
        <v>384.83</v>
      </c>
      <c r="H97" s="4">
        <v>40.61</v>
      </c>
      <c r="I97" s="4">
        <v>21.94</v>
      </c>
      <c r="J97" s="4">
        <v>215.23</v>
      </c>
      <c r="K97" s="4">
        <v>25.24</v>
      </c>
      <c r="L97" s="4">
        <v>12.36</v>
      </c>
      <c r="M97" s="4"/>
      <c r="N97" s="4">
        <f t="shared" si="3"/>
        <v>1198.2952708707612</v>
      </c>
      <c r="O97" s="4">
        <f t="shared" si="4"/>
        <v>-20.594729129238885</v>
      </c>
      <c r="P97" s="4">
        <f t="shared" si="5"/>
        <v>424.14286790672065</v>
      </c>
    </row>
    <row r="98" spans="1:16" x14ac:dyDescent="0.25">
      <c r="A98" s="9">
        <v>40785</v>
      </c>
      <c r="B98" s="4">
        <v>1212.92</v>
      </c>
      <c r="C98" s="4">
        <v>540.70000000000005</v>
      </c>
      <c r="D98" s="4">
        <v>40.1</v>
      </c>
      <c r="E98" s="4">
        <v>13.84</v>
      </c>
      <c r="F98" s="4">
        <v>30.95</v>
      </c>
      <c r="G98" s="4">
        <v>389.99</v>
      </c>
      <c r="H98" s="4">
        <v>40.479999999999997</v>
      </c>
      <c r="I98" s="4">
        <v>21.97</v>
      </c>
      <c r="J98" s="4">
        <v>210.92</v>
      </c>
      <c r="K98" s="4">
        <v>25.19</v>
      </c>
      <c r="L98" s="4">
        <v>11.51</v>
      </c>
      <c r="M98" s="4"/>
      <c r="N98" s="4">
        <f t="shared" si="3"/>
        <v>1200.456221666198</v>
      </c>
      <c r="O98" s="4">
        <f t="shared" si="4"/>
        <v>-12.463778333802111</v>
      </c>
      <c r="P98" s="4">
        <f t="shared" si="5"/>
        <v>155.34577035415492</v>
      </c>
    </row>
    <row r="99" spans="1:16" x14ac:dyDescent="0.25">
      <c r="A99" s="9">
        <v>40784</v>
      </c>
      <c r="B99" s="4">
        <v>1210.08</v>
      </c>
      <c r="C99" s="4">
        <v>539.08000000000004</v>
      </c>
      <c r="D99" s="4">
        <v>39.79</v>
      </c>
      <c r="E99" s="4">
        <v>13.68</v>
      </c>
      <c r="F99" s="4">
        <v>30.49</v>
      </c>
      <c r="G99" s="4">
        <v>389.97</v>
      </c>
      <c r="H99" s="4">
        <v>40.770000000000003</v>
      </c>
      <c r="I99" s="4">
        <v>21.62</v>
      </c>
      <c r="J99" s="4">
        <v>206.53</v>
      </c>
      <c r="K99" s="4">
        <v>25.52</v>
      </c>
      <c r="L99" s="4">
        <v>11.42</v>
      </c>
      <c r="M99" s="4"/>
      <c r="N99" s="4">
        <f t="shared" ref="N99:N162" si="6">SUMPRODUCT($C$8:$L$8,C99:L99)</f>
        <v>1197.0475516497329</v>
      </c>
      <c r="O99" s="4">
        <f t="shared" ref="O99:O162" si="7">N99-B99</f>
        <v>-13.032448350267032</v>
      </c>
      <c r="P99" s="4">
        <f t="shared" ref="P99:P162" si="8">O99^2</f>
        <v>169.84471000237789</v>
      </c>
    </row>
    <row r="100" spans="1:16" x14ac:dyDescent="0.25">
      <c r="A100" s="9">
        <v>40781</v>
      </c>
      <c r="B100" s="4">
        <v>1176.8</v>
      </c>
      <c r="C100" s="4">
        <v>526.86</v>
      </c>
      <c r="D100" s="4">
        <v>38.729999999999997</v>
      </c>
      <c r="E100" s="4">
        <v>12.74</v>
      </c>
      <c r="F100" s="4">
        <v>29.46</v>
      </c>
      <c r="G100" s="4">
        <v>383.58</v>
      </c>
      <c r="H100" s="4">
        <v>39.57</v>
      </c>
      <c r="I100" s="4">
        <v>20.64</v>
      </c>
      <c r="J100" s="4">
        <v>199.27</v>
      </c>
      <c r="K100" s="4">
        <v>24.54</v>
      </c>
      <c r="L100" s="4">
        <v>10.82</v>
      </c>
      <c r="M100" s="4"/>
      <c r="N100" s="4">
        <f t="shared" si="6"/>
        <v>1161.9732365754799</v>
      </c>
      <c r="O100" s="4">
        <f t="shared" si="7"/>
        <v>-14.826763424520095</v>
      </c>
      <c r="P100" s="4">
        <f t="shared" si="8"/>
        <v>219.83291364668685</v>
      </c>
    </row>
    <row r="101" spans="1:16" x14ac:dyDescent="0.25">
      <c r="A101" s="9">
        <v>40780</v>
      </c>
      <c r="B101" s="4">
        <v>1159.27</v>
      </c>
      <c r="C101" s="4">
        <v>520.04</v>
      </c>
      <c r="D101" s="4">
        <v>38.06</v>
      </c>
      <c r="E101" s="4">
        <v>12.87</v>
      </c>
      <c r="F101" s="4">
        <v>28.33</v>
      </c>
      <c r="G101" s="4">
        <v>373.72</v>
      </c>
      <c r="H101" s="4">
        <v>38.32</v>
      </c>
      <c r="I101" s="4">
        <v>20.010000000000002</v>
      </c>
      <c r="J101" s="4">
        <v>192.03</v>
      </c>
      <c r="K101" s="4">
        <v>23.87</v>
      </c>
      <c r="L101" s="4">
        <v>10.66</v>
      </c>
      <c r="M101" s="4"/>
      <c r="N101" s="4">
        <f t="shared" si="6"/>
        <v>1134.9907869035892</v>
      </c>
      <c r="O101" s="4">
        <f t="shared" si="7"/>
        <v>-24.279213096410786</v>
      </c>
      <c r="P101" s="4">
        <f t="shared" si="8"/>
        <v>589.48018858092496</v>
      </c>
    </row>
    <row r="102" spans="1:16" x14ac:dyDescent="0.25">
      <c r="A102" s="9">
        <v>40779</v>
      </c>
      <c r="B102" s="4">
        <v>1177.5999999999999</v>
      </c>
      <c r="C102" s="4">
        <v>523.29</v>
      </c>
      <c r="D102" s="4">
        <v>38.15</v>
      </c>
      <c r="E102" s="4">
        <v>13.15</v>
      </c>
      <c r="F102" s="4">
        <v>29.05</v>
      </c>
      <c r="G102" s="4">
        <v>376.18</v>
      </c>
      <c r="H102" s="4">
        <v>39.299999999999997</v>
      </c>
      <c r="I102" s="4">
        <v>20.66</v>
      </c>
      <c r="J102" s="4">
        <v>193.73</v>
      </c>
      <c r="K102" s="4">
        <v>24.1</v>
      </c>
      <c r="L102" s="4">
        <v>10.88</v>
      </c>
      <c r="M102" s="4"/>
      <c r="N102" s="4">
        <f t="shared" si="6"/>
        <v>1147.0031017846056</v>
      </c>
      <c r="O102" s="4">
        <f t="shared" si="7"/>
        <v>-30.596898215394276</v>
      </c>
      <c r="P102" s="4">
        <f t="shared" si="8"/>
        <v>936.17018040319749</v>
      </c>
    </row>
    <row r="103" spans="1:16" x14ac:dyDescent="0.25">
      <c r="A103" s="9">
        <v>40778</v>
      </c>
      <c r="B103" s="4">
        <v>1162.3499999999999</v>
      </c>
      <c r="C103" s="4">
        <v>518.82000000000005</v>
      </c>
      <c r="D103" s="4">
        <v>39.04</v>
      </c>
      <c r="E103" s="4">
        <v>13.35</v>
      </c>
      <c r="F103" s="4">
        <v>28.92</v>
      </c>
      <c r="G103" s="4">
        <v>373.6</v>
      </c>
      <c r="H103" s="4">
        <v>39.15</v>
      </c>
      <c r="I103" s="4">
        <v>20.82</v>
      </c>
      <c r="J103" s="4">
        <v>193.55</v>
      </c>
      <c r="K103" s="4">
        <v>23.78</v>
      </c>
      <c r="L103" s="4">
        <v>10.51</v>
      </c>
      <c r="M103" s="4"/>
      <c r="N103" s="4">
        <f t="shared" si="6"/>
        <v>1152.5880914677391</v>
      </c>
      <c r="O103" s="4">
        <f t="shared" si="7"/>
        <v>-9.7619085322608043</v>
      </c>
      <c r="P103" s="4">
        <f t="shared" si="8"/>
        <v>95.294858192226286</v>
      </c>
    </row>
    <row r="104" spans="1:16" x14ac:dyDescent="0.25">
      <c r="A104" s="9">
        <v>40777</v>
      </c>
      <c r="B104" s="4">
        <v>1123.82</v>
      </c>
      <c r="C104" s="4">
        <v>498.17</v>
      </c>
      <c r="D104" s="4">
        <v>37.840000000000003</v>
      </c>
      <c r="E104" s="4">
        <v>12.84</v>
      </c>
      <c r="F104" s="4">
        <v>27.36</v>
      </c>
      <c r="G104" s="4">
        <v>356.44</v>
      </c>
      <c r="H104" s="4">
        <v>37.590000000000003</v>
      </c>
      <c r="I104" s="4">
        <v>19.97</v>
      </c>
      <c r="J104" s="4">
        <v>177.54</v>
      </c>
      <c r="K104" s="4">
        <v>23.17</v>
      </c>
      <c r="L104" s="4">
        <v>10.1</v>
      </c>
      <c r="M104" s="4"/>
      <c r="N104" s="4">
        <f t="shared" si="6"/>
        <v>1111.1061452100512</v>
      </c>
      <c r="O104" s="4">
        <f t="shared" si="7"/>
        <v>-12.713854789948755</v>
      </c>
      <c r="P104" s="4">
        <f t="shared" si="8"/>
        <v>161.64210361990288</v>
      </c>
    </row>
    <row r="105" spans="1:16" x14ac:dyDescent="0.25">
      <c r="A105" s="9">
        <v>40774</v>
      </c>
      <c r="B105" s="4">
        <v>1123.53</v>
      </c>
      <c r="C105" s="4">
        <v>490.92</v>
      </c>
      <c r="D105" s="4">
        <v>37.200000000000003</v>
      </c>
      <c r="E105" s="4">
        <v>12.92</v>
      </c>
      <c r="F105" s="4">
        <v>27.16</v>
      </c>
      <c r="G105" s="4">
        <v>356.03</v>
      </c>
      <c r="H105" s="4">
        <v>37.479999999999997</v>
      </c>
      <c r="I105" s="4">
        <v>20.28</v>
      </c>
      <c r="J105" s="4">
        <v>178.93</v>
      </c>
      <c r="K105" s="4">
        <v>22.69</v>
      </c>
      <c r="L105" s="4">
        <v>10.41</v>
      </c>
      <c r="M105" s="4"/>
      <c r="N105" s="4">
        <f t="shared" si="6"/>
        <v>1095.7087011605977</v>
      </c>
      <c r="O105" s="4">
        <f t="shared" si="7"/>
        <v>-27.821298839402289</v>
      </c>
      <c r="P105" s="4">
        <f t="shared" si="8"/>
        <v>774.02466911132717</v>
      </c>
    </row>
    <row r="106" spans="1:16" x14ac:dyDescent="0.25">
      <c r="A106" s="9">
        <v>40773</v>
      </c>
      <c r="B106" s="4">
        <v>1140.6500000000001</v>
      </c>
      <c r="C106" s="4">
        <v>504.88</v>
      </c>
      <c r="D106" s="4">
        <v>37.29</v>
      </c>
      <c r="E106" s="4">
        <v>12.96</v>
      </c>
      <c r="F106" s="4">
        <v>27.94</v>
      </c>
      <c r="G106" s="4">
        <v>366.05</v>
      </c>
      <c r="H106" s="4">
        <v>38.08</v>
      </c>
      <c r="I106" s="4">
        <v>20.81</v>
      </c>
      <c r="J106" s="4">
        <v>182.52</v>
      </c>
      <c r="K106" s="4">
        <v>23.28</v>
      </c>
      <c r="L106" s="4">
        <v>10.86</v>
      </c>
      <c r="M106" s="4"/>
      <c r="N106" s="4">
        <f t="shared" si="6"/>
        <v>1112.8624205953492</v>
      </c>
      <c r="O106" s="4">
        <f t="shared" si="7"/>
        <v>-27.787579404650842</v>
      </c>
      <c r="P106" s="4">
        <f t="shared" si="8"/>
        <v>772.14956916977565</v>
      </c>
    </row>
    <row r="107" spans="1:16" x14ac:dyDescent="0.25">
      <c r="A107" s="9">
        <v>40772</v>
      </c>
      <c r="B107" s="4">
        <v>1193.8900000000001</v>
      </c>
      <c r="C107" s="4">
        <v>533.15</v>
      </c>
      <c r="D107" s="4">
        <v>38.450000000000003</v>
      </c>
      <c r="E107" s="4">
        <v>13.47</v>
      </c>
      <c r="F107" s="4">
        <v>30.25</v>
      </c>
      <c r="G107" s="4">
        <v>380.44</v>
      </c>
      <c r="H107" s="4">
        <v>39.69</v>
      </c>
      <c r="I107" s="4">
        <v>22.62</v>
      </c>
      <c r="J107" s="4">
        <v>195.93</v>
      </c>
      <c r="K107" s="4">
        <v>24.56</v>
      </c>
      <c r="L107" s="4">
        <v>11.73</v>
      </c>
      <c r="M107" s="4"/>
      <c r="N107" s="4">
        <f t="shared" si="6"/>
        <v>1165.9391558398108</v>
      </c>
      <c r="O107" s="4">
        <f t="shared" si="7"/>
        <v>-27.950844160189263</v>
      </c>
      <c r="P107" s="4">
        <f t="shared" si="8"/>
        <v>781.24968926718623</v>
      </c>
    </row>
    <row r="108" spans="1:16" x14ac:dyDescent="0.25">
      <c r="A108" s="9">
        <v>40771</v>
      </c>
      <c r="B108" s="4">
        <v>1192.76</v>
      </c>
      <c r="C108" s="4">
        <v>539</v>
      </c>
      <c r="D108" s="4">
        <v>38.85</v>
      </c>
      <c r="E108" s="4">
        <v>13.48</v>
      </c>
      <c r="F108" s="4">
        <v>30.36</v>
      </c>
      <c r="G108" s="4">
        <v>380.48</v>
      </c>
      <c r="H108" s="4">
        <v>40.42</v>
      </c>
      <c r="I108" s="4">
        <v>22.85</v>
      </c>
      <c r="J108" s="4">
        <v>197.68</v>
      </c>
      <c r="K108" s="4">
        <v>24.63</v>
      </c>
      <c r="L108" s="4">
        <v>11.7</v>
      </c>
      <c r="M108" s="4"/>
      <c r="N108" s="4">
        <f t="shared" si="6"/>
        <v>1176.9008073469117</v>
      </c>
      <c r="O108" s="4">
        <f t="shared" si="7"/>
        <v>-15.859192653088257</v>
      </c>
      <c r="P108" s="4">
        <f t="shared" si="8"/>
        <v>251.51399160776856</v>
      </c>
    </row>
    <row r="109" spans="1:16" x14ac:dyDescent="0.25">
      <c r="A109" s="9">
        <v>40770</v>
      </c>
      <c r="B109" s="4">
        <v>1204.49</v>
      </c>
      <c r="C109" s="4">
        <v>557.23</v>
      </c>
      <c r="D109" s="4">
        <v>37.270000000000003</v>
      </c>
      <c r="E109" s="4">
        <v>13.47</v>
      </c>
      <c r="F109" s="4">
        <v>30.89</v>
      </c>
      <c r="G109" s="4">
        <v>383.41</v>
      </c>
      <c r="H109" s="4">
        <v>40.96</v>
      </c>
      <c r="I109" s="4">
        <v>23.25</v>
      </c>
      <c r="J109" s="4">
        <v>202.95</v>
      </c>
      <c r="K109" s="4">
        <v>24.65</v>
      </c>
      <c r="L109" s="4">
        <v>11.77</v>
      </c>
      <c r="M109" s="4"/>
      <c r="N109" s="4">
        <f t="shared" si="6"/>
        <v>1169.3409440550759</v>
      </c>
      <c r="O109" s="4">
        <f t="shared" si="7"/>
        <v>-35.149055944924157</v>
      </c>
      <c r="P109" s="4">
        <f t="shared" si="8"/>
        <v>1235.4561338194083</v>
      </c>
    </row>
    <row r="110" spans="1:16" x14ac:dyDescent="0.25">
      <c r="A110" s="9">
        <v>40767</v>
      </c>
      <c r="B110" s="4">
        <v>1178.81</v>
      </c>
      <c r="C110" s="4">
        <v>563.77</v>
      </c>
      <c r="D110" s="4">
        <v>37.43</v>
      </c>
      <c r="E110" s="4">
        <v>13.59</v>
      </c>
      <c r="F110" s="4">
        <v>30.53</v>
      </c>
      <c r="G110" s="4">
        <v>376.99</v>
      </c>
      <c r="H110" s="4">
        <v>40.89</v>
      </c>
      <c r="I110" s="4">
        <v>22.55</v>
      </c>
      <c r="J110" s="4">
        <v>202.3</v>
      </c>
      <c r="K110" s="4">
        <v>24.1</v>
      </c>
      <c r="L110" s="4">
        <v>11.39</v>
      </c>
      <c r="M110" s="4"/>
      <c r="N110" s="4">
        <f t="shared" si="6"/>
        <v>1167.1337288848565</v>
      </c>
      <c r="O110" s="4">
        <f t="shared" si="7"/>
        <v>-11.676271115143436</v>
      </c>
      <c r="P110" s="4">
        <f t="shared" si="8"/>
        <v>136.33530715433292</v>
      </c>
    </row>
    <row r="111" spans="1:16" x14ac:dyDescent="0.25">
      <c r="A111" s="9">
        <v>40766</v>
      </c>
      <c r="B111" s="4">
        <v>1172.6400000000001</v>
      </c>
      <c r="C111" s="4">
        <v>562.13</v>
      </c>
      <c r="D111" s="4">
        <v>36.869999999999997</v>
      </c>
      <c r="E111" s="4">
        <v>12.86</v>
      </c>
      <c r="F111" s="4">
        <v>30.2</v>
      </c>
      <c r="G111" s="4">
        <v>373.7</v>
      </c>
      <c r="H111" s="4">
        <v>40.79</v>
      </c>
      <c r="I111" s="4">
        <v>22.29</v>
      </c>
      <c r="J111" s="4">
        <v>198.36</v>
      </c>
      <c r="K111" s="4">
        <v>24</v>
      </c>
      <c r="L111" s="4">
        <v>11.69</v>
      </c>
      <c r="M111" s="4"/>
      <c r="N111" s="4">
        <f t="shared" si="6"/>
        <v>1156.710507253609</v>
      </c>
      <c r="O111" s="4">
        <f t="shared" si="7"/>
        <v>-15.929492746391134</v>
      </c>
      <c r="P111" s="4">
        <f t="shared" si="8"/>
        <v>253.74873915732775</v>
      </c>
    </row>
    <row r="112" spans="1:16" x14ac:dyDescent="0.25">
      <c r="A112" s="9">
        <v>40765</v>
      </c>
      <c r="B112" s="4">
        <v>1120.76</v>
      </c>
      <c r="C112" s="4">
        <v>549.01</v>
      </c>
      <c r="D112" s="4">
        <v>35.340000000000003</v>
      </c>
      <c r="E112" s="4">
        <v>11.77</v>
      </c>
      <c r="F112" s="4">
        <v>29.15</v>
      </c>
      <c r="G112" s="4">
        <v>363.69</v>
      </c>
      <c r="H112" s="4">
        <v>38.409999999999997</v>
      </c>
      <c r="I112" s="4">
        <v>21.24</v>
      </c>
      <c r="J112" s="4">
        <v>194.13</v>
      </c>
      <c r="K112" s="4">
        <v>22.8</v>
      </c>
      <c r="L112" s="4">
        <v>10.66</v>
      </c>
      <c r="M112" s="4"/>
      <c r="N112" s="4">
        <f t="shared" si="6"/>
        <v>1109.1376086844332</v>
      </c>
      <c r="O112" s="4">
        <f t="shared" si="7"/>
        <v>-11.622391315566801</v>
      </c>
      <c r="P112" s="4">
        <f t="shared" si="8"/>
        <v>135.07997989216261</v>
      </c>
    </row>
    <row r="113" spans="1:16" x14ac:dyDescent="0.25">
      <c r="A113" s="9">
        <v>40764</v>
      </c>
      <c r="B113" s="4">
        <v>1172.53</v>
      </c>
      <c r="C113" s="4">
        <v>573.41</v>
      </c>
      <c r="D113" s="4">
        <v>38.14</v>
      </c>
      <c r="E113" s="4">
        <v>12.09</v>
      </c>
      <c r="F113" s="4">
        <v>30.16</v>
      </c>
      <c r="G113" s="4">
        <v>374.01</v>
      </c>
      <c r="H113" s="4">
        <v>40.47</v>
      </c>
      <c r="I113" s="4">
        <v>21.89</v>
      </c>
      <c r="J113" s="4">
        <v>205.09</v>
      </c>
      <c r="K113" s="4">
        <v>24.81</v>
      </c>
      <c r="L113" s="4">
        <v>11.81</v>
      </c>
      <c r="M113" s="4"/>
      <c r="N113" s="4">
        <f t="shared" si="6"/>
        <v>1180.4551906498734</v>
      </c>
      <c r="O113" s="4">
        <f t="shared" si="7"/>
        <v>7.925190649873457</v>
      </c>
      <c r="P113" s="4">
        <f t="shared" si="8"/>
        <v>62.808646836841667</v>
      </c>
    </row>
    <row r="114" spans="1:16" x14ac:dyDescent="0.25">
      <c r="A114" s="9">
        <v>40763</v>
      </c>
      <c r="B114" s="4">
        <v>1119.46</v>
      </c>
      <c r="C114" s="4">
        <v>546.02</v>
      </c>
      <c r="D114" s="4">
        <v>36.82</v>
      </c>
      <c r="E114" s="4">
        <v>11.09</v>
      </c>
      <c r="F114" s="4">
        <v>26.95</v>
      </c>
      <c r="G114" s="4">
        <v>353.21</v>
      </c>
      <c r="H114" s="4">
        <v>38.090000000000003</v>
      </c>
      <c r="I114" s="4">
        <v>21.09</v>
      </c>
      <c r="J114" s="4">
        <v>193.7</v>
      </c>
      <c r="K114" s="4">
        <v>23.91</v>
      </c>
      <c r="L114" s="4">
        <v>10.93</v>
      </c>
      <c r="M114" s="4"/>
      <c r="N114" s="4">
        <f t="shared" si="6"/>
        <v>1120.2078165822527</v>
      </c>
      <c r="O114" s="4">
        <f t="shared" si="7"/>
        <v>0.74781658225265346</v>
      </c>
      <c r="P114" s="4">
        <f t="shared" si="8"/>
        <v>0.55922964069203962</v>
      </c>
    </row>
    <row r="115" spans="1:16" x14ac:dyDescent="0.25">
      <c r="A115" s="9">
        <v>40760</v>
      </c>
      <c r="B115" s="4">
        <v>1199.3800000000001</v>
      </c>
      <c r="C115" s="4">
        <v>579.04</v>
      </c>
      <c r="D115" s="4">
        <v>37.76</v>
      </c>
      <c r="E115" s="4">
        <v>11.74</v>
      </c>
      <c r="F115" s="4">
        <v>29.3</v>
      </c>
      <c r="G115" s="4">
        <v>373.62</v>
      </c>
      <c r="H115" s="4">
        <v>40.17</v>
      </c>
      <c r="I115" s="4">
        <v>22.59</v>
      </c>
      <c r="J115" s="4">
        <v>202.7</v>
      </c>
      <c r="K115" s="4">
        <v>25.62</v>
      </c>
      <c r="L115" s="4">
        <v>12.59</v>
      </c>
      <c r="M115" s="4"/>
      <c r="N115" s="4">
        <f t="shared" si="6"/>
        <v>1177.5158908807114</v>
      </c>
      <c r="O115" s="4">
        <f t="shared" si="7"/>
        <v>-21.864109119288742</v>
      </c>
      <c r="P115" s="4">
        <f t="shared" si="8"/>
        <v>478.03926758016513</v>
      </c>
    </row>
    <row r="116" spans="1:16" x14ac:dyDescent="0.25">
      <c r="A116" s="9">
        <v>40759</v>
      </c>
      <c r="B116" s="4">
        <v>1200.07</v>
      </c>
      <c r="C116" s="4">
        <v>577.52</v>
      </c>
      <c r="D116" s="4">
        <v>37.43</v>
      </c>
      <c r="E116" s="4">
        <v>12</v>
      </c>
      <c r="F116" s="4">
        <v>30.04</v>
      </c>
      <c r="G116" s="4">
        <v>377.37</v>
      </c>
      <c r="H116" s="4">
        <v>40.94</v>
      </c>
      <c r="I116" s="4">
        <v>22.88</v>
      </c>
      <c r="J116" s="4">
        <v>201.48</v>
      </c>
      <c r="K116" s="4">
        <v>26.15</v>
      </c>
      <c r="L116" s="4">
        <v>13.15</v>
      </c>
      <c r="M116" s="4"/>
      <c r="N116" s="4">
        <f t="shared" si="6"/>
        <v>1184.251685178436</v>
      </c>
      <c r="O116" s="4">
        <f t="shared" si="7"/>
        <v>-15.818314821563945</v>
      </c>
      <c r="P116" s="4">
        <f t="shared" si="8"/>
        <v>250.21908379410957</v>
      </c>
    </row>
    <row r="117" spans="1:16" x14ac:dyDescent="0.25">
      <c r="A117" s="9">
        <v>40758</v>
      </c>
      <c r="B117" s="4">
        <v>1260.3399999999999</v>
      </c>
      <c r="C117" s="4">
        <v>601.16999999999996</v>
      </c>
      <c r="D117" s="4">
        <v>39.729999999999997</v>
      </c>
      <c r="E117" s="4">
        <v>13.02</v>
      </c>
      <c r="F117" s="4">
        <v>32.25</v>
      </c>
      <c r="G117" s="4">
        <v>392.57</v>
      </c>
      <c r="H117" s="4">
        <v>43.31</v>
      </c>
      <c r="I117" s="4">
        <v>23.62</v>
      </c>
      <c r="J117" s="4">
        <v>209.96</v>
      </c>
      <c r="K117" s="4">
        <v>27.37</v>
      </c>
      <c r="L117" s="4">
        <v>14.84</v>
      </c>
      <c r="M117" s="4"/>
      <c r="N117" s="4">
        <f t="shared" si="6"/>
        <v>1251.6411367066037</v>
      </c>
      <c r="O117" s="4">
        <f t="shared" si="7"/>
        <v>-8.6988632933962435</v>
      </c>
      <c r="P117" s="4">
        <f t="shared" si="8"/>
        <v>75.670222597196542</v>
      </c>
    </row>
    <row r="118" spans="1:16" x14ac:dyDescent="0.25">
      <c r="A118" s="9">
        <v>40757</v>
      </c>
      <c r="B118" s="4">
        <v>1254.05</v>
      </c>
      <c r="C118" s="4">
        <v>592.4</v>
      </c>
      <c r="D118" s="4">
        <v>40.42</v>
      </c>
      <c r="E118" s="4">
        <v>12.76</v>
      </c>
      <c r="F118" s="4">
        <v>31.75</v>
      </c>
      <c r="G118" s="4">
        <v>388.91</v>
      </c>
      <c r="H118" s="4">
        <v>41.87</v>
      </c>
      <c r="I118" s="4">
        <v>23.03</v>
      </c>
      <c r="J118" s="4">
        <v>211.7</v>
      </c>
      <c r="K118" s="4">
        <v>27.03</v>
      </c>
      <c r="L118" s="4">
        <v>14.54</v>
      </c>
      <c r="M118" s="4"/>
      <c r="N118" s="4">
        <f t="shared" si="6"/>
        <v>1245.8377230729241</v>
      </c>
      <c r="O118" s="4">
        <f t="shared" si="7"/>
        <v>-8.2122769270758909</v>
      </c>
      <c r="P118" s="4">
        <f t="shared" si="8"/>
        <v>67.441492326983038</v>
      </c>
    </row>
    <row r="119" spans="1:16" x14ac:dyDescent="0.25">
      <c r="A119" s="9">
        <v>40756</v>
      </c>
      <c r="B119" s="4">
        <v>1286.94</v>
      </c>
      <c r="C119" s="4">
        <v>606.77</v>
      </c>
      <c r="D119" s="4">
        <v>41.52</v>
      </c>
      <c r="E119" s="4">
        <v>13.1</v>
      </c>
      <c r="F119" s="4">
        <v>33.020000000000003</v>
      </c>
      <c r="G119" s="4">
        <v>396.75</v>
      </c>
      <c r="H119" s="4">
        <v>42.77</v>
      </c>
      <c r="I119" s="4">
        <v>23.77</v>
      </c>
      <c r="J119" s="4">
        <v>221.32</v>
      </c>
      <c r="K119" s="4">
        <v>27.67</v>
      </c>
      <c r="L119" s="4">
        <v>15.46</v>
      </c>
      <c r="M119" s="4"/>
      <c r="N119" s="4">
        <f t="shared" si="6"/>
        <v>1279.8300121376196</v>
      </c>
      <c r="O119" s="4">
        <f t="shared" si="7"/>
        <v>-7.1099878623804216</v>
      </c>
      <c r="P119" s="4">
        <f t="shared" si="8"/>
        <v>50.551927403196913</v>
      </c>
    </row>
    <row r="120" spans="1:16" x14ac:dyDescent="0.25">
      <c r="A120" s="9">
        <v>40753</v>
      </c>
      <c r="B120" s="4">
        <v>1292.28</v>
      </c>
      <c r="C120" s="4">
        <v>603.69000000000005</v>
      </c>
      <c r="D120" s="4">
        <v>42.36</v>
      </c>
      <c r="E120" s="4">
        <v>13.1</v>
      </c>
      <c r="F120" s="4">
        <v>32.75</v>
      </c>
      <c r="G120" s="4">
        <v>390.48</v>
      </c>
      <c r="H120" s="4">
        <v>43.22</v>
      </c>
      <c r="I120" s="4">
        <v>24.22</v>
      </c>
      <c r="J120" s="4">
        <v>222.52</v>
      </c>
      <c r="K120" s="4">
        <v>27.71</v>
      </c>
      <c r="L120" s="4">
        <v>15.88</v>
      </c>
      <c r="M120" s="4"/>
      <c r="N120" s="4">
        <f t="shared" si="6"/>
        <v>1289.5247385962887</v>
      </c>
      <c r="O120" s="4">
        <f t="shared" si="7"/>
        <v>-2.7552614037113017</v>
      </c>
      <c r="P120" s="4">
        <f t="shared" si="8"/>
        <v>7.5914654027811723</v>
      </c>
    </row>
    <row r="121" spans="1:16" x14ac:dyDescent="0.25">
      <c r="A121" s="9">
        <v>40752</v>
      </c>
      <c r="B121" s="4">
        <v>1300.67</v>
      </c>
      <c r="C121" s="4">
        <v>610.94000000000005</v>
      </c>
      <c r="D121" s="4">
        <v>43.17</v>
      </c>
      <c r="E121" s="4">
        <v>13.5</v>
      </c>
      <c r="F121" s="4">
        <v>33.35</v>
      </c>
      <c r="G121" s="4">
        <v>391.82</v>
      </c>
      <c r="H121" s="4">
        <v>44.61</v>
      </c>
      <c r="I121" s="4">
        <v>23.84</v>
      </c>
      <c r="J121" s="4">
        <v>223.9</v>
      </c>
      <c r="K121" s="4">
        <v>28.02</v>
      </c>
      <c r="L121" s="4">
        <v>15.7</v>
      </c>
      <c r="M121" s="4"/>
      <c r="N121" s="4">
        <f t="shared" si="6"/>
        <v>1313.2081731553155</v>
      </c>
      <c r="O121" s="4">
        <f t="shared" si="7"/>
        <v>12.538173155315462</v>
      </c>
      <c r="P121" s="4">
        <f t="shared" si="8"/>
        <v>157.20578607267331</v>
      </c>
    </row>
    <row r="122" spans="1:16" x14ac:dyDescent="0.25">
      <c r="A122" s="9">
        <v>40751</v>
      </c>
      <c r="B122" s="4">
        <v>1304.8900000000001</v>
      </c>
      <c r="C122" s="4">
        <v>607.22</v>
      </c>
      <c r="D122" s="4">
        <v>42.97</v>
      </c>
      <c r="E122" s="4">
        <v>13.59</v>
      </c>
      <c r="F122" s="4">
        <v>33.36</v>
      </c>
      <c r="G122" s="4">
        <v>392.59</v>
      </c>
      <c r="H122" s="4">
        <v>48.89</v>
      </c>
      <c r="I122" s="4">
        <v>29.48</v>
      </c>
      <c r="J122" s="4">
        <v>222.52</v>
      </c>
      <c r="K122" s="4">
        <v>28.5</v>
      </c>
      <c r="L122" s="4">
        <v>15.5</v>
      </c>
      <c r="M122" s="4"/>
      <c r="N122" s="4">
        <f t="shared" si="6"/>
        <v>1330.2806506639952</v>
      </c>
      <c r="O122" s="4">
        <f t="shared" si="7"/>
        <v>25.390650663995075</v>
      </c>
      <c r="P122" s="4">
        <f t="shared" si="8"/>
        <v>644.68514114103357</v>
      </c>
    </row>
    <row r="123" spans="1:16" x14ac:dyDescent="0.25">
      <c r="A123" s="9">
        <v>40750</v>
      </c>
      <c r="B123" s="4">
        <v>1331.94</v>
      </c>
      <c r="C123" s="4">
        <v>622.52</v>
      </c>
      <c r="D123" s="4">
        <v>42.16</v>
      </c>
      <c r="E123" s="4">
        <v>13.94</v>
      </c>
      <c r="F123" s="4">
        <v>34.42</v>
      </c>
      <c r="G123" s="4">
        <v>403.41</v>
      </c>
      <c r="H123" s="4">
        <v>51.02</v>
      </c>
      <c r="I123" s="4">
        <v>30.69</v>
      </c>
      <c r="J123" s="4">
        <v>214.18</v>
      </c>
      <c r="K123" s="4">
        <v>29.63</v>
      </c>
      <c r="L123" s="4">
        <v>16.239999999999998</v>
      </c>
      <c r="M123" s="4"/>
      <c r="N123" s="4">
        <f t="shared" si="6"/>
        <v>1348.6823817937711</v>
      </c>
      <c r="O123" s="4">
        <f t="shared" si="7"/>
        <v>16.742381793771074</v>
      </c>
      <c r="P123" s="4">
        <f t="shared" si="8"/>
        <v>280.30734812839711</v>
      </c>
    </row>
    <row r="124" spans="1:16" x14ac:dyDescent="0.25">
      <c r="A124" s="9">
        <v>40749</v>
      </c>
      <c r="B124" s="4">
        <v>1337.43</v>
      </c>
      <c r="C124" s="4">
        <v>618.98</v>
      </c>
      <c r="D124" s="4">
        <v>42.64</v>
      </c>
      <c r="E124" s="4">
        <v>13.69</v>
      </c>
      <c r="F124" s="4">
        <v>33.799999999999997</v>
      </c>
      <c r="G124" s="4">
        <v>398.5</v>
      </c>
      <c r="H124" s="4">
        <v>51.05</v>
      </c>
      <c r="I124" s="4">
        <v>30.41</v>
      </c>
      <c r="J124" s="4">
        <v>213.49</v>
      </c>
      <c r="K124" s="4">
        <v>29.65</v>
      </c>
      <c r="L124" s="4">
        <v>16.52</v>
      </c>
      <c r="M124" s="4"/>
      <c r="N124" s="4">
        <f t="shared" si="6"/>
        <v>1349.976193362409</v>
      </c>
      <c r="O124" s="4">
        <f t="shared" si="7"/>
        <v>12.546193362408985</v>
      </c>
      <c r="P124" s="4">
        <f t="shared" si="8"/>
        <v>157.40696788695527</v>
      </c>
    </row>
    <row r="125" spans="1:16" x14ac:dyDescent="0.25">
      <c r="A125" s="9">
        <v>40746</v>
      </c>
      <c r="B125" s="4">
        <v>1345.02</v>
      </c>
      <c r="C125" s="4">
        <v>618.23</v>
      </c>
      <c r="D125" s="4">
        <v>43.21</v>
      </c>
      <c r="E125" s="4">
        <v>13.98</v>
      </c>
      <c r="F125" s="4">
        <v>33.5</v>
      </c>
      <c r="G125" s="4">
        <v>393.3</v>
      </c>
      <c r="H125" s="4">
        <v>52.38</v>
      </c>
      <c r="I125" s="4">
        <v>30.37</v>
      </c>
      <c r="J125" s="4">
        <v>216.52</v>
      </c>
      <c r="K125" s="4">
        <v>29.72</v>
      </c>
      <c r="L125" s="4">
        <v>15.64</v>
      </c>
      <c r="M125" s="4"/>
      <c r="N125" s="4">
        <f t="shared" si="6"/>
        <v>1360.7717583490567</v>
      </c>
      <c r="O125" s="4">
        <f t="shared" si="7"/>
        <v>15.751758349056672</v>
      </c>
      <c r="P125" s="4">
        <f t="shared" si="8"/>
        <v>248.11789108707657</v>
      </c>
    </row>
    <row r="126" spans="1:16" x14ac:dyDescent="0.25">
      <c r="A126" s="9">
        <v>40745</v>
      </c>
      <c r="B126" s="4">
        <v>1343.8</v>
      </c>
      <c r="C126" s="4">
        <v>606.99</v>
      </c>
      <c r="D126" s="4">
        <v>42.98</v>
      </c>
      <c r="E126" s="4">
        <v>13.59</v>
      </c>
      <c r="F126" s="4">
        <v>33.44</v>
      </c>
      <c r="G126" s="4">
        <v>387.29</v>
      </c>
      <c r="H126" s="4">
        <v>52.1</v>
      </c>
      <c r="I126" s="4">
        <v>29.41</v>
      </c>
      <c r="J126" s="4">
        <v>213.21</v>
      </c>
      <c r="K126" s="4">
        <v>29.56</v>
      </c>
      <c r="L126" s="4">
        <v>15.44</v>
      </c>
      <c r="M126" s="4"/>
      <c r="N126" s="4">
        <f t="shared" si="6"/>
        <v>1351.4639567902761</v>
      </c>
      <c r="O126" s="4">
        <f t="shared" si="7"/>
        <v>7.6639567902761883</v>
      </c>
      <c r="P126" s="4">
        <f t="shared" si="8"/>
        <v>58.73623368322049</v>
      </c>
    </row>
    <row r="127" spans="1:16" x14ac:dyDescent="0.25">
      <c r="A127" s="9">
        <v>40744</v>
      </c>
      <c r="B127" s="4">
        <v>1325.84</v>
      </c>
      <c r="C127" s="4">
        <v>595.35</v>
      </c>
      <c r="D127" s="4">
        <v>41.79</v>
      </c>
      <c r="E127" s="4">
        <v>13.48</v>
      </c>
      <c r="F127" s="4">
        <v>33.17</v>
      </c>
      <c r="G127" s="4">
        <v>386.9</v>
      </c>
      <c r="H127" s="4">
        <v>52.21</v>
      </c>
      <c r="I127" s="4">
        <v>29.36</v>
      </c>
      <c r="J127" s="4">
        <v>215.55</v>
      </c>
      <c r="K127" s="4">
        <v>29.16</v>
      </c>
      <c r="L127" s="4">
        <v>14.72</v>
      </c>
      <c r="M127" s="4"/>
      <c r="N127" s="4">
        <f t="shared" si="6"/>
        <v>1328.933259889207</v>
      </c>
      <c r="O127" s="4">
        <f t="shared" si="7"/>
        <v>3.0932598892070473</v>
      </c>
      <c r="P127" s="4">
        <f t="shared" si="8"/>
        <v>9.5682567421771942</v>
      </c>
    </row>
    <row r="128" spans="1:16" x14ac:dyDescent="0.25">
      <c r="A128" s="9">
        <v>40743</v>
      </c>
      <c r="B128" s="4">
        <v>1326.73</v>
      </c>
      <c r="C128" s="4">
        <v>602.54999999999995</v>
      </c>
      <c r="D128" s="4">
        <v>41.7</v>
      </c>
      <c r="E128" s="4">
        <v>14.59</v>
      </c>
      <c r="F128" s="4">
        <v>33.76</v>
      </c>
      <c r="G128" s="4">
        <v>376.85</v>
      </c>
      <c r="H128" s="4">
        <v>53.7</v>
      </c>
      <c r="I128" s="4">
        <v>29.24</v>
      </c>
      <c r="J128" s="4">
        <v>218.06</v>
      </c>
      <c r="K128" s="4">
        <v>29.4</v>
      </c>
      <c r="L128" s="4">
        <v>12.95</v>
      </c>
      <c r="M128" s="4"/>
      <c r="N128" s="4">
        <f t="shared" si="6"/>
        <v>1341.4840444975664</v>
      </c>
      <c r="O128" s="4">
        <f t="shared" si="7"/>
        <v>14.754044497566383</v>
      </c>
      <c r="P128" s="4">
        <f t="shared" si="8"/>
        <v>217.68182903616886</v>
      </c>
    </row>
    <row r="129" spans="1:16" x14ac:dyDescent="0.25">
      <c r="A129" s="9">
        <v>40742</v>
      </c>
      <c r="B129" s="4">
        <v>1305.44</v>
      </c>
      <c r="C129" s="4">
        <v>594.94000000000005</v>
      </c>
      <c r="D129" s="4">
        <v>40.81</v>
      </c>
      <c r="E129" s="4">
        <v>14.42</v>
      </c>
      <c r="F129" s="4">
        <v>32.700000000000003</v>
      </c>
      <c r="G129" s="4">
        <v>373.8</v>
      </c>
      <c r="H129" s="4">
        <v>51.72</v>
      </c>
      <c r="I129" s="4">
        <v>29.06</v>
      </c>
      <c r="J129" s="4">
        <v>211.53</v>
      </c>
      <c r="K129" s="4">
        <v>28.77</v>
      </c>
      <c r="L129" s="4">
        <v>12.48</v>
      </c>
      <c r="M129" s="4"/>
      <c r="N129" s="4">
        <f t="shared" si="6"/>
        <v>1309.3187043575851</v>
      </c>
      <c r="O129" s="4">
        <f t="shared" si="7"/>
        <v>3.878704357585093</v>
      </c>
      <c r="P129" s="4">
        <f t="shared" si="8"/>
        <v>15.044347493549589</v>
      </c>
    </row>
    <row r="130" spans="1:16" x14ac:dyDescent="0.25">
      <c r="A130" s="9">
        <v>40739</v>
      </c>
      <c r="B130" s="4">
        <v>1316.14</v>
      </c>
      <c r="C130" s="4">
        <v>597.62</v>
      </c>
      <c r="D130" s="4">
        <v>41</v>
      </c>
      <c r="E130" s="4">
        <v>14.69</v>
      </c>
      <c r="F130" s="4">
        <v>32.81</v>
      </c>
      <c r="G130" s="4">
        <v>364.92</v>
      </c>
      <c r="H130" s="4">
        <v>52.65</v>
      </c>
      <c r="I130" s="4">
        <v>29.85</v>
      </c>
      <c r="J130" s="4">
        <v>212.87</v>
      </c>
      <c r="K130" s="4">
        <v>29.29</v>
      </c>
      <c r="L130" s="4">
        <v>12.91</v>
      </c>
      <c r="M130" s="4"/>
      <c r="N130" s="4">
        <f t="shared" si="6"/>
        <v>1320.7401133851361</v>
      </c>
      <c r="O130" s="4">
        <f t="shared" si="7"/>
        <v>4.6001133851359555</v>
      </c>
      <c r="P130" s="4">
        <f t="shared" si="8"/>
        <v>21.161043156106981</v>
      </c>
    </row>
    <row r="131" spans="1:16" x14ac:dyDescent="0.25">
      <c r="A131" s="9">
        <v>40738</v>
      </c>
      <c r="B131" s="4">
        <v>1308.8699999999999</v>
      </c>
      <c r="C131" s="4">
        <v>528.94000000000005</v>
      </c>
      <c r="D131" s="4">
        <v>41.27</v>
      </c>
      <c r="E131" s="4">
        <v>14.63</v>
      </c>
      <c r="F131" s="4">
        <v>32.19</v>
      </c>
      <c r="G131" s="4">
        <v>357.77</v>
      </c>
      <c r="H131" s="4">
        <v>52.62</v>
      </c>
      <c r="I131" s="4">
        <v>29.62</v>
      </c>
      <c r="J131" s="4">
        <v>210.38</v>
      </c>
      <c r="K131" s="4">
        <v>29.35</v>
      </c>
      <c r="L131" s="4">
        <v>12.96</v>
      </c>
      <c r="M131" s="4"/>
      <c r="N131" s="4">
        <f t="shared" si="6"/>
        <v>1297.1399674664888</v>
      </c>
      <c r="O131" s="4">
        <f t="shared" si="7"/>
        <v>-11.730032533511121</v>
      </c>
      <c r="P131" s="4">
        <f t="shared" si="8"/>
        <v>137.59366323722932</v>
      </c>
    </row>
    <row r="132" spans="1:16" x14ac:dyDescent="0.25">
      <c r="A132" s="9">
        <v>40737</v>
      </c>
      <c r="B132" s="4">
        <v>1317.72</v>
      </c>
      <c r="C132" s="4">
        <v>538.26</v>
      </c>
      <c r="D132" s="4">
        <v>41.61</v>
      </c>
      <c r="E132" s="4">
        <v>14.91</v>
      </c>
      <c r="F132" s="4">
        <v>32.380000000000003</v>
      </c>
      <c r="G132" s="4">
        <v>358.02</v>
      </c>
      <c r="H132" s="4">
        <v>53.91</v>
      </c>
      <c r="I132" s="4">
        <v>30.95</v>
      </c>
      <c r="J132" s="4">
        <v>213.5</v>
      </c>
      <c r="K132" s="4">
        <v>30.07</v>
      </c>
      <c r="L132" s="4">
        <v>13.19</v>
      </c>
      <c r="M132" s="4"/>
      <c r="N132" s="4">
        <f t="shared" si="6"/>
        <v>1316.0457837835054</v>
      </c>
      <c r="O132" s="4">
        <f t="shared" si="7"/>
        <v>-1.6742162164946421</v>
      </c>
      <c r="P132" s="4">
        <f t="shared" si="8"/>
        <v>2.8029999395736342</v>
      </c>
    </row>
    <row r="133" spans="1:16" x14ac:dyDescent="0.25">
      <c r="A133" s="9">
        <v>40736</v>
      </c>
      <c r="B133" s="4">
        <v>1313.64</v>
      </c>
      <c r="C133" s="4">
        <v>534.01</v>
      </c>
      <c r="D133" s="4">
        <v>41.55</v>
      </c>
      <c r="E133" s="4">
        <v>14.86</v>
      </c>
      <c r="F133" s="4">
        <v>32.26</v>
      </c>
      <c r="G133" s="4">
        <v>353.75</v>
      </c>
      <c r="H133" s="4">
        <v>54.09</v>
      </c>
      <c r="I133" s="4">
        <v>30.94</v>
      </c>
      <c r="J133" s="4">
        <v>211.23</v>
      </c>
      <c r="K133" s="4">
        <v>30.35</v>
      </c>
      <c r="L133" s="4">
        <v>13.25</v>
      </c>
      <c r="M133" s="4"/>
      <c r="N133" s="4">
        <f t="shared" si="6"/>
        <v>1315.9360475257681</v>
      </c>
      <c r="O133" s="4">
        <f t="shared" si="7"/>
        <v>2.2960475257680173</v>
      </c>
      <c r="P133" s="4">
        <f t="shared" si="8"/>
        <v>5.2718342405854344</v>
      </c>
    </row>
    <row r="134" spans="1:16" x14ac:dyDescent="0.25">
      <c r="A134" s="9">
        <v>40735</v>
      </c>
      <c r="B134" s="4">
        <v>1319.49</v>
      </c>
      <c r="C134" s="4">
        <v>527.28</v>
      </c>
      <c r="D134" s="4">
        <v>41.27</v>
      </c>
      <c r="E134" s="4">
        <v>15.05</v>
      </c>
      <c r="F134" s="4">
        <v>32.909999999999997</v>
      </c>
      <c r="G134" s="4">
        <v>354</v>
      </c>
      <c r="H134" s="4">
        <v>55.19</v>
      </c>
      <c r="I134" s="4">
        <v>30.81</v>
      </c>
      <c r="J134" s="4">
        <v>212.55</v>
      </c>
      <c r="K134" s="4">
        <v>30.98</v>
      </c>
      <c r="L134" s="4">
        <v>13.07</v>
      </c>
      <c r="M134" s="4"/>
      <c r="N134" s="4">
        <f t="shared" si="6"/>
        <v>1323.0271153756146</v>
      </c>
      <c r="O134" s="4">
        <f t="shared" si="7"/>
        <v>3.5371153756145759</v>
      </c>
      <c r="P134" s="4">
        <f t="shared" si="8"/>
        <v>12.511185180409042</v>
      </c>
    </row>
    <row r="135" spans="1:16" x14ac:dyDescent="0.25">
      <c r="A135" s="9">
        <v>40732</v>
      </c>
      <c r="B135" s="4">
        <v>1343.8</v>
      </c>
      <c r="C135" s="4">
        <v>531.99</v>
      </c>
      <c r="D135" s="4">
        <v>42.44</v>
      </c>
      <c r="E135" s="4">
        <v>15.61</v>
      </c>
      <c r="F135" s="4">
        <v>33.42</v>
      </c>
      <c r="G135" s="4">
        <v>359.71</v>
      </c>
      <c r="H135" s="4">
        <v>56.17</v>
      </c>
      <c r="I135" s="4">
        <v>31.66</v>
      </c>
      <c r="J135" s="4">
        <v>218.28</v>
      </c>
      <c r="K135" s="4">
        <v>31.54</v>
      </c>
      <c r="L135" s="4">
        <v>13.8</v>
      </c>
      <c r="M135" s="4"/>
      <c r="N135" s="4">
        <f t="shared" si="6"/>
        <v>1349.8789445081316</v>
      </c>
      <c r="O135" s="4">
        <f t="shared" si="7"/>
        <v>6.0789445081315989</v>
      </c>
      <c r="P135" s="4">
        <f t="shared" si="8"/>
        <v>36.953566332943325</v>
      </c>
    </row>
    <row r="136" spans="1:16" x14ac:dyDescent="0.25">
      <c r="A136" s="9">
        <v>40731</v>
      </c>
      <c r="B136" s="4">
        <v>1353.22</v>
      </c>
      <c r="C136" s="4">
        <v>546.6</v>
      </c>
      <c r="D136" s="4">
        <v>42.69</v>
      </c>
      <c r="E136" s="4">
        <v>15.81</v>
      </c>
      <c r="F136" s="4">
        <v>33.33</v>
      </c>
      <c r="G136" s="4">
        <v>357.2</v>
      </c>
      <c r="H136" s="4">
        <v>56.5</v>
      </c>
      <c r="I136" s="4">
        <v>31.54</v>
      </c>
      <c r="J136" s="4">
        <v>216.74</v>
      </c>
      <c r="K136" s="4">
        <v>32.07</v>
      </c>
      <c r="L136" s="4">
        <v>14.16</v>
      </c>
      <c r="M136" s="4"/>
      <c r="N136" s="4">
        <f t="shared" si="6"/>
        <v>1362.6327472059309</v>
      </c>
      <c r="O136" s="4">
        <f t="shared" si="7"/>
        <v>9.4127472059308275</v>
      </c>
      <c r="P136" s="4">
        <f t="shared" si="8"/>
        <v>88.599809962758599</v>
      </c>
    </row>
    <row r="137" spans="1:16" x14ac:dyDescent="0.25">
      <c r="A137" s="9">
        <v>40730</v>
      </c>
      <c r="B137" s="4">
        <v>1339.22</v>
      </c>
      <c r="C137" s="4">
        <v>535.36</v>
      </c>
      <c r="D137" s="4">
        <v>42.25</v>
      </c>
      <c r="E137" s="4">
        <v>15.72</v>
      </c>
      <c r="F137" s="4">
        <v>32.92</v>
      </c>
      <c r="G137" s="4">
        <v>351.76</v>
      </c>
      <c r="H137" s="4">
        <v>55.31</v>
      </c>
      <c r="I137" s="4">
        <v>31.43</v>
      </c>
      <c r="J137" s="4">
        <v>214.19</v>
      </c>
      <c r="K137" s="4">
        <v>31.65</v>
      </c>
      <c r="L137" s="4">
        <v>13.96</v>
      </c>
      <c r="M137" s="4"/>
      <c r="N137" s="4">
        <f t="shared" si="6"/>
        <v>1343.1769012972163</v>
      </c>
      <c r="O137" s="4">
        <f t="shared" si="7"/>
        <v>3.9569012972162909</v>
      </c>
      <c r="P137" s="4">
        <f t="shared" si="8"/>
        <v>15.657067875911967</v>
      </c>
    </row>
    <row r="138" spans="1:16" x14ac:dyDescent="0.25">
      <c r="A138" s="9">
        <v>40729</v>
      </c>
      <c r="B138" s="4">
        <v>1337.88</v>
      </c>
      <c r="C138" s="4">
        <v>532.44000000000005</v>
      </c>
      <c r="D138" s="4">
        <v>41.57</v>
      </c>
      <c r="E138" s="4">
        <v>15.49</v>
      </c>
      <c r="F138" s="4">
        <v>32.64</v>
      </c>
      <c r="G138" s="4">
        <v>349.43</v>
      </c>
      <c r="H138" s="4">
        <v>55.45</v>
      </c>
      <c r="I138" s="4">
        <v>31.18</v>
      </c>
      <c r="J138" s="4">
        <v>213.19</v>
      </c>
      <c r="K138" s="4">
        <v>31.52</v>
      </c>
      <c r="L138" s="4">
        <v>14.25</v>
      </c>
      <c r="M138" s="4"/>
      <c r="N138" s="4">
        <f t="shared" si="6"/>
        <v>1331.888930512891</v>
      </c>
      <c r="O138" s="4">
        <f t="shared" si="7"/>
        <v>-5.9910694871091437</v>
      </c>
      <c r="P138" s="4">
        <f t="shared" si="8"/>
        <v>35.892913599370218</v>
      </c>
    </row>
    <row r="139" spans="1:16" x14ac:dyDescent="0.25">
      <c r="A139" s="9">
        <v>40725</v>
      </c>
      <c r="B139" s="4">
        <v>1339.67</v>
      </c>
      <c r="C139" s="4">
        <v>521.03</v>
      </c>
      <c r="D139" s="4">
        <v>41.95</v>
      </c>
      <c r="E139" s="4">
        <v>15.45</v>
      </c>
      <c r="F139" s="4">
        <v>32.74</v>
      </c>
      <c r="G139" s="4">
        <v>343.26</v>
      </c>
      <c r="H139" s="4">
        <v>55.79</v>
      </c>
      <c r="I139" s="4">
        <v>31.49</v>
      </c>
      <c r="J139" s="4">
        <v>209.49</v>
      </c>
      <c r="K139" s="4">
        <v>31.53</v>
      </c>
      <c r="L139" s="4">
        <v>14.45</v>
      </c>
      <c r="M139" s="4"/>
      <c r="N139" s="4">
        <f t="shared" si="6"/>
        <v>1334.6084219345748</v>
      </c>
      <c r="O139" s="4">
        <f t="shared" si="7"/>
        <v>-5.0615780654252376</v>
      </c>
      <c r="P139" s="4">
        <f t="shared" si="8"/>
        <v>25.619572512393891</v>
      </c>
    </row>
    <row r="140" spans="1:16" x14ac:dyDescent="0.25">
      <c r="A140" s="9">
        <v>40724</v>
      </c>
      <c r="B140" s="4">
        <v>1320.64</v>
      </c>
      <c r="C140" s="4">
        <v>506.38</v>
      </c>
      <c r="D140" s="4">
        <v>41.41</v>
      </c>
      <c r="E140" s="4">
        <v>15.04</v>
      </c>
      <c r="F140" s="4">
        <v>32.270000000000003</v>
      </c>
      <c r="G140" s="4">
        <v>335.67</v>
      </c>
      <c r="H140" s="4">
        <v>54.7</v>
      </c>
      <c r="I140" s="4">
        <v>31.47</v>
      </c>
      <c r="J140" s="4">
        <v>204.49</v>
      </c>
      <c r="K140" s="4">
        <v>31.45</v>
      </c>
      <c r="L140" s="4">
        <v>13.8</v>
      </c>
      <c r="M140" s="4"/>
      <c r="N140" s="4">
        <f t="shared" si="6"/>
        <v>1315.3112776763928</v>
      </c>
      <c r="O140" s="4">
        <f t="shared" si="7"/>
        <v>-5.3287223236072805</v>
      </c>
      <c r="P140" s="4">
        <f t="shared" si="8"/>
        <v>28.395281602110575</v>
      </c>
    </row>
    <row r="141" spans="1:16" x14ac:dyDescent="0.25">
      <c r="A141" s="9">
        <v>40723</v>
      </c>
      <c r="B141" s="4">
        <v>1307.4100000000001</v>
      </c>
      <c r="C141" s="4">
        <v>497.57</v>
      </c>
      <c r="D141" s="4">
        <v>41.39</v>
      </c>
      <c r="E141" s="4">
        <v>14.89</v>
      </c>
      <c r="F141" s="4">
        <v>30.86</v>
      </c>
      <c r="G141" s="4">
        <v>334.04</v>
      </c>
      <c r="H141" s="4">
        <v>54.02</v>
      </c>
      <c r="I141" s="4">
        <v>30.8</v>
      </c>
      <c r="J141" s="4">
        <v>204.18</v>
      </c>
      <c r="K141" s="4">
        <v>31.15</v>
      </c>
      <c r="L141" s="4">
        <v>13.82</v>
      </c>
      <c r="M141" s="4"/>
      <c r="N141" s="4">
        <f t="shared" si="6"/>
        <v>1298.931473655294</v>
      </c>
      <c r="O141" s="4">
        <f t="shared" si="7"/>
        <v>-8.478526344706097</v>
      </c>
      <c r="P141" s="4">
        <f t="shared" si="8"/>
        <v>71.885408977875329</v>
      </c>
    </row>
    <row r="142" spans="1:16" x14ac:dyDescent="0.25">
      <c r="A142" s="9">
        <v>40722</v>
      </c>
      <c r="B142" s="4">
        <v>1296.67</v>
      </c>
      <c r="C142" s="4">
        <v>493.65</v>
      </c>
      <c r="D142" s="4">
        <v>40.950000000000003</v>
      </c>
      <c r="E142" s="4">
        <v>14.95</v>
      </c>
      <c r="F142" s="4">
        <v>28.96</v>
      </c>
      <c r="G142" s="4">
        <v>335.26</v>
      </c>
      <c r="H142" s="4">
        <v>53.46</v>
      </c>
      <c r="I142" s="4">
        <v>30.11</v>
      </c>
      <c r="J142" s="4">
        <v>202.35</v>
      </c>
      <c r="K142" s="4">
        <v>30.79</v>
      </c>
      <c r="L142" s="4">
        <v>13.72</v>
      </c>
      <c r="M142" s="4"/>
      <c r="N142" s="4">
        <f t="shared" si="6"/>
        <v>1276.3259862224111</v>
      </c>
      <c r="O142" s="4">
        <f t="shared" si="7"/>
        <v>-20.344013777588998</v>
      </c>
      <c r="P142" s="4">
        <f t="shared" si="8"/>
        <v>413.87889658273099</v>
      </c>
    </row>
    <row r="143" spans="1:16" x14ac:dyDescent="0.25">
      <c r="A143" s="9">
        <v>40721</v>
      </c>
      <c r="B143" s="4">
        <v>1280.0999999999999</v>
      </c>
      <c r="C143" s="4">
        <v>482.8</v>
      </c>
      <c r="D143" s="4">
        <v>40.18</v>
      </c>
      <c r="E143" s="4">
        <v>14.88</v>
      </c>
      <c r="F143" s="4">
        <v>28.71</v>
      </c>
      <c r="G143" s="4">
        <v>332.04</v>
      </c>
      <c r="H143" s="4">
        <v>52.58</v>
      </c>
      <c r="I143" s="4">
        <v>29.5</v>
      </c>
      <c r="J143" s="4">
        <v>201.25</v>
      </c>
      <c r="K143" s="4">
        <v>30.89</v>
      </c>
      <c r="L143" s="4">
        <v>13.39</v>
      </c>
      <c r="M143" s="4"/>
      <c r="N143" s="4">
        <f t="shared" si="6"/>
        <v>1258.9772572164461</v>
      </c>
      <c r="O143" s="4">
        <f t="shared" si="7"/>
        <v>-21.122742783553804</v>
      </c>
      <c r="P143" s="4">
        <f t="shared" si="8"/>
        <v>446.17026270017431</v>
      </c>
    </row>
    <row r="144" spans="1:16" x14ac:dyDescent="0.25">
      <c r="A144" s="9">
        <v>40718</v>
      </c>
      <c r="B144" s="4">
        <v>1268.45</v>
      </c>
      <c r="C144" s="4">
        <v>474.88</v>
      </c>
      <c r="D144" s="4">
        <v>39.71</v>
      </c>
      <c r="E144" s="4">
        <v>14.89</v>
      </c>
      <c r="F144" s="4">
        <v>28.35</v>
      </c>
      <c r="G144" s="4">
        <v>326.35000000000002</v>
      </c>
      <c r="H144" s="4">
        <v>51.64</v>
      </c>
      <c r="I144" s="4">
        <v>29.25</v>
      </c>
      <c r="J144" s="4">
        <v>192.55</v>
      </c>
      <c r="K144" s="4">
        <v>29.97</v>
      </c>
      <c r="L144" s="4">
        <v>13.38</v>
      </c>
      <c r="M144" s="4"/>
      <c r="N144" s="4">
        <f t="shared" si="6"/>
        <v>1237.926554850379</v>
      </c>
      <c r="O144" s="4">
        <f t="shared" si="7"/>
        <v>-30.523445149621011</v>
      </c>
      <c r="P144" s="4">
        <f t="shared" si="8"/>
        <v>931.68070380192239</v>
      </c>
    </row>
    <row r="145" spans="1:16" x14ac:dyDescent="0.25">
      <c r="A145" s="9">
        <v>40717</v>
      </c>
      <c r="B145" s="4">
        <v>1283.5</v>
      </c>
      <c r="C145" s="4">
        <v>480.22</v>
      </c>
      <c r="D145" s="4">
        <v>40.130000000000003</v>
      </c>
      <c r="E145" s="4">
        <v>15.08</v>
      </c>
      <c r="F145" s="4">
        <v>29.25</v>
      </c>
      <c r="G145" s="4">
        <v>331.23</v>
      </c>
      <c r="H145" s="4">
        <v>53.06</v>
      </c>
      <c r="I145" s="4">
        <v>29.84</v>
      </c>
      <c r="J145" s="4">
        <v>194.16</v>
      </c>
      <c r="K145" s="4">
        <v>30.44</v>
      </c>
      <c r="L145" s="4">
        <v>13.55</v>
      </c>
      <c r="M145" s="4"/>
      <c r="N145" s="4">
        <f t="shared" si="6"/>
        <v>1259.2431307714555</v>
      </c>
      <c r="O145" s="4">
        <f t="shared" si="7"/>
        <v>-24.256869228544474</v>
      </c>
      <c r="P145" s="4">
        <f t="shared" si="8"/>
        <v>588.39570477070777</v>
      </c>
    </row>
    <row r="146" spans="1:16" x14ac:dyDescent="0.25">
      <c r="A146" s="9">
        <v>40716</v>
      </c>
      <c r="B146" s="4">
        <v>1287.1400000000001</v>
      </c>
      <c r="C146" s="4">
        <v>487.01</v>
      </c>
      <c r="D146" s="4">
        <v>40.049999999999997</v>
      </c>
      <c r="E146" s="4">
        <v>15.23</v>
      </c>
      <c r="F146" s="4">
        <v>29.35</v>
      </c>
      <c r="G146" s="4">
        <v>322.61</v>
      </c>
      <c r="H146" s="4">
        <v>52.7</v>
      </c>
      <c r="I146" s="4">
        <v>29.86</v>
      </c>
      <c r="J146" s="4">
        <v>191.63</v>
      </c>
      <c r="K146" s="4">
        <v>30.01</v>
      </c>
      <c r="L146" s="4">
        <v>13.7</v>
      </c>
      <c r="M146" s="4"/>
      <c r="N146" s="4">
        <f t="shared" si="6"/>
        <v>1256.5838184973682</v>
      </c>
      <c r="O146" s="4">
        <f t="shared" si="7"/>
        <v>-30.556181502631944</v>
      </c>
      <c r="P146" s="4">
        <f t="shared" si="8"/>
        <v>933.68022802178655</v>
      </c>
    </row>
    <row r="147" spans="1:16" x14ac:dyDescent="0.25">
      <c r="A147" s="9">
        <v>40715</v>
      </c>
      <c r="B147" s="4">
        <v>1295.52</v>
      </c>
      <c r="C147" s="4">
        <v>493</v>
      </c>
      <c r="D147" s="4">
        <v>39.9</v>
      </c>
      <c r="E147" s="4">
        <v>15.35</v>
      </c>
      <c r="F147" s="4">
        <v>29.78</v>
      </c>
      <c r="G147" s="4">
        <v>325.3</v>
      </c>
      <c r="H147" s="4">
        <v>53.09</v>
      </c>
      <c r="I147" s="4">
        <v>30.06</v>
      </c>
      <c r="J147" s="4">
        <v>194.23</v>
      </c>
      <c r="K147" s="4">
        <v>32.01</v>
      </c>
      <c r="L147" s="4">
        <v>14</v>
      </c>
      <c r="M147" s="4"/>
      <c r="N147" s="4">
        <f t="shared" si="6"/>
        <v>1275.543989084837</v>
      </c>
      <c r="O147" s="4">
        <f t="shared" si="7"/>
        <v>-19.976010915162988</v>
      </c>
      <c r="P147" s="4">
        <f t="shared" si="8"/>
        <v>399.04101208271084</v>
      </c>
    </row>
    <row r="148" spans="1:16" x14ac:dyDescent="0.25">
      <c r="A148" s="9">
        <v>40714</v>
      </c>
      <c r="B148" s="4">
        <v>1278.3599999999999</v>
      </c>
      <c r="C148" s="4">
        <v>484.58</v>
      </c>
      <c r="D148" s="4">
        <v>40.1</v>
      </c>
      <c r="E148" s="4">
        <v>14.99</v>
      </c>
      <c r="F148" s="4">
        <v>28.82</v>
      </c>
      <c r="G148" s="4">
        <v>315.32</v>
      </c>
      <c r="H148" s="4">
        <v>52.09</v>
      </c>
      <c r="I148" s="4">
        <v>29.24</v>
      </c>
      <c r="J148" s="4">
        <v>187.72</v>
      </c>
      <c r="K148" s="4">
        <v>30.95</v>
      </c>
      <c r="L148" s="4">
        <v>13.78</v>
      </c>
      <c r="M148" s="4"/>
      <c r="N148" s="4">
        <f t="shared" si="6"/>
        <v>1257.7239432851068</v>
      </c>
      <c r="O148" s="4">
        <f t="shared" si="7"/>
        <v>-20.63605671489313</v>
      </c>
      <c r="P148" s="4">
        <f t="shared" si="8"/>
        <v>425.84683674028582</v>
      </c>
    </row>
    <row r="149" spans="1:16" x14ac:dyDescent="0.25">
      <c r="A149" s="9">
        <v>40711</v>
      </c>
      <c r="B149" s="4">
        <v>1271.5</v>
      </c>
      <c r="C149" s="4">
        <v>485.02</v>
      </c>
      <c r="D149" s="4">
        <v>39.54</v>
      </c>
      <c r="E149" s="4">
        <v>14.7</v>
      </c>
      <c r="F149" s="4">
        <v>28.83</v>
      </c>
      <c r="G149" s="4">
        <v>320.26</v>
      </c>
      <c r="H149" s="4">
        <v>51.65</v>
      </c>
      <c r="I149" s="4">
        <v>29.49</v>
      </c>
      <c r="J149" s="4">
        <v>186.37</v>
      </c>
      <c r="K149" s="4">
        <v>30.47</v>
      </c>
      <c r="L149" s="4">
        <v>13.72</v>
      </c>
      <c r="M149" s="4"/>
      <c r="N149" s="4">
        <f t="shared" si="6"/>
        <v>1245.8338022620685</v>
      </c>
      <c r="O149" s="4">
        <f t="shared" si="7"/>
        <v>-25.666197737931498</v>
      </c>
      <c r="P149" s="4">
        <f t="shared" si="8"/>
        <v>658.7537063225999</v>
      </c>
    </row>
    <row r="150" spans="1:16" x14ac:dyDescent="0.25">
      <c r="A150" s="9">
        <v>40710</v>
      </c>
      <c r="B150" s="4">
        <v>1267.6400000000001</v>
      </c>
      <c r="C150" s="4">
        <v>500.37</v>
      </c>
      <c r="D150" s="4">
        <v>39.65</v>
      </c>
      <c r="E150" s="4">
        <v>14.78</v>
      </c>
      <c r="F150" s="4">
        <v>28.47</v>
      </c>
      <c r="G150" s="4">
        <v>325.16000000000003</v>
      </c>
      <c r="H150" s="4">
        <v>51.46</v>
      </c>
      <c r="I150" s="4">
        <v>29.47</v>
      </c>
      <c r="J150" s="4">
        <v>183.65</v>
      </c>
      <c r="K150" s="4">
        <v>30.8</v>
      </c>
      <c r="L150" s="4">
        <v>13.59</v>
      </c>
      <c r="M150" s="4"/>
      <c r="N150" s="4">
        <f t="shared" si="6"/>
        <v>1252.0169210189194</v>
      </c>
      <c r="O150" s="4">
        <f t="shared" si="7"/>
        <v>-15.623078981080653</v>
      </c>
      <c r="P150" s="4">
        <f t="shared" si="8"/>
        <v>244.08059684908409</v>
      </c>
    </row>
    <row r="151" spans="1:16" x14ac:dyDescent="0.25">
      <c r="A151" s="9">
        <v>40709</v>
      </c>
      <c r="B151" s="4">
        <v>1265.42</v>
      </c>
      <c r="C151" s="4">
        <v>502.95</v>
      </c>
      <c r="D151" s="4">
        <v>39.65</v>
      </c>
      <c r="E151" s="4">
        <v>14.81</v>
      </c>
      <c r="F151" s="4">
        <v>28.66</v>
      </c>
      <c r="G151" s="4">
        <v>326.75</v>
      </c>
      <c r="H151" s="4">
        <v>51.95</v>
      </c>
      <c r="I151" s="4">
        <v>28.99</v>
      </c>
      <c r="J151" s="4">
        <v>185.98</v>
      </c>
      <c r="K151" s="4">
        <v>31.13</v>
      </c>
      <c r="L151" s="4">
        <v>13.53</v>
      </c>
      <c r="M151" s="4"/>
      <c r="N151" s="4">
        <f t="shared" si="6"/>
        <v>1258.3948910418706</v>
      </c>
      <c r="O151" s="4">
        <f t="shared" si="7"/>
        <v>-7.0251089581295219</v>
      </c>
      <c r="P151" s="4">
        <f t="shared" si="8"/>
        <v>49.352155873591656</v>
      </c>
    </row>
    <row r="152" spans="1:16" x14ac:dyDescent="0.25">
      <c r="A152" s="9">
        <v>40708</v>
      </c>
      <c r="B152" s="4">
        <v>1287.8699999999999</v>
      </c>
      <c r="C152" s="4">
        <v>508.37</v>
      </c>
      <c r="D152" s="4">
        <v>39.78</v>
      </c>
      <c r="E152" s="4">
        <v>15.2</v>
      </c>
      <c r="F152" s="4">
        <v>29.76</v>
      </c>
      <c r="G152" s="4">
        <v>332.44</v>
      </c>
      <c r="H152" s="4">
        <v>53.12</v>
      </c>
      <c r="I152" s="4">
        <v>29.54</v>
      </c>
      <c r="J152" s="4">
        <v>189.96</v>
      </c>
      <c r="K152" s="4">
        <v>32.090000000000003</v>
      </c>
      <c r="L152" s="4">
        <v>14.06</v>
      </c>
      <c r="M152" s="4"/>
      <c r="N152" s="4">
        <f t="shared" si="6"/>
        <v>1279.959174202588</v>
      </c>
      <c r="O152" s="4">
        <f t="shared" si="7"/>
        <v>-7.9108257974119169</v>
      </c>
      <c r="P152" s="4">
        <f t="shared" si="8"/>
        <v>62.581164796997889</v>
      </c>
    </row>
    <row r="153" spans="1:16" x14ac:dyDescent="0.25">
      <c r="A153" s="9">
        <v>40707</v>
      </c>
      <c r="B153" s="4">
        <v>1271.83</v>
      </c>
      <c r="C153" s="4">
        <v>504.73</v>
      </c>
      <c r="D153" s="4">
        <v>39.96</v>
      </c>
      <c r="E153" s="4">
        <v>15.16</v>
      </c>
      <c r="F153" s="4">
        <v>29.86</v>
      </c>
      <c r="G153" s="4">
        <v>326.60000000000002</v>
      </c>
      <c r="H153" s="4">
        <v>52.4</v>
      </c>
      <c r="I153" s="4">
        <v>29.39</v>
      </c>
      <c r="J153" s="4">
        <v>186.29</v>
      </c>
      <c r="K153" s="4">
        <v>31.66</v>
      </c>
      <c r="L153" s="4">
        <v>13.6</v>
      </c>
      <c r="M153" s="4"/>
      <c r="N153" s="4">
        <f t="shared" si="6"/>
        <v>1275.4295352942227</v>
      </c>
      <c r="O153" s="4">
        <f t="shared" si="7"/>
        <v>3.5995352942227328</v>
      </c>
      <c r="P153" s="4">
        <f t="shared" si="8"/>
        <v>12.956654334355136</v>
      </c>
    </row>
    <row r="154" spans="1:16" x14ac:dyDescent="0.25">
      <c r="A154" s="9">
        <v>40704</v>
      </c>
      <c r="B154" s="4">
        <v>1270.98</v>
      </c>
      <c r="C154" s="4">
        <v>509.51</v>
      </c>
      <c r="D154" s="4">
        <v>40.229999999999997</v>
      </c>
      <c r="E154" s="4">
        <v>15.2</v>
      </c>
      <c r="F154" s="4">
        <v>29.96</v>
      </c>
      <c r="G154" s="4">
        <v>325.89999999999998</v>
      </c>
      <c r="H154" s="4">
        <v>52.35</v>
      </c>
      <c r="I154" s="4">
        <v>29.45</v>
      </c>
      <c r="J154" s="4">
        <v>186.53</v>
      </c>
      <c r="K154" s="4">
        <v>31.67</v>
      </c>
      <c r="L154" s="4">
        <v>13.66</v>
      </c>
      <c r="M154" s="4"/>
      <c r="N154" s="4">
        <f t="shared" si="6"/>
        <v>1280.8086178659826</v>
      </c>
      <c r="O154" s="4">
        <f t="shared" si="7"/>
        <v>9.8286178659825509</v>
      </c>
      <c r="P154" s="4">
        <f t="shared" si="8"/>
        <v>96.601729155511393</v>
      </c>
    </row>
    <row r="155" spans="1:16" x14ac:dyDescent="0.25">
      <c r="A155" s="9">
        <v>40703</v>
      </c>
      <c r="B155" s="4">
        <v>1289</v>
      </c>
      <c r="C155" s="4">
        <v>516.73</v>
      </c>
      <c r="D155" s="4">
        <v>41.16</v>
      </c>
      <c r="E155" s="4">
        <v>15.22</v>
      </c>
      <c r="F155" s="4">
        <v>30.66</v>
      </c>
      <c r="G155" s="4">
        <v>331.49</v>
      </c>
      <c r="H155" s="4">
        <v>52.52</v>
      </c>
      <c r="I155" s="4">
        <v>30.04</v>
      </c>
      <c r="J155" s="4">
        <v>189.68</v>
      </c>
      <c r="K155" s="4">
        <v>32.22</v>
      </c>
      <c r="L155" s="4">
        <v>14.23</v>
      </c>
      <c r="M155" s="4"/>
      <c r="N155" s="4">
        <f t="shared" si="6"/>
        <v>1303.3761769671919</v>
      </c>
      <c r="O155" s="4">
        <f t="shared" si="7"/>
        <v>14.376176967191896</v>
      </c>
      <c r="P155" s="4">
        <f t="shared" si="8"/>
        <v>206.67446419201877</v>
      </c>
    </row>
    <row r="156" spans="1:16" x14ac:dyDescent="0.25">
      <c r="A156" s="9">
        <v>40702</v>
      </c>
      <c r="B156" s="4">
        <v>1279.56</v>
      </c>
      <c r="C156" s="4">
        <v>519.16999999999996</v>
      </c>
      <c r="D156" s="4">
        <v>41.15</v>
      </c>
      <c r="E156" s="4">
        <v>15.1</v>
      </c>
      <c r="F156" s="4">
        <v>30.57</v>
      </c>
      <c r="G156" s="4">
        <v>332.24</v>
      </c>
      <c r="H156" s="4">
        <v>52.34</v>
      </c>
      <c r="I156" s="4">
        <v>30.26</v>
      </c>
      <c r="J156" s="4">
        <v>188.05</v>
      </c>
      <c r="K156" s="4">
        <v>32.24</v>
      </c>
      <c r="L156" s="4">
        <v>14.02</v>
      </c>
      <c r="M156" s="4"/>
      <c r="N156" s="4">
        <f t="shared" si="6"/>
        <v>1302.9945325488711</v>
      </c>
      <c r="O156" s="4">
        <f t="shared" si="7"/>
        <v>23.434532548871175</v>
      </c>
      <c r="P156" s="4">
        <f t="shared" si="8"/>
        <v>549.17731578410257</v>
      </c>
    </row>
    <row r="157" spans="1:16" x14ac:dyDescent="0.25">
      <c r="A157" s="9">
        <v>40701</v>
      </c>
      <c r="B157" s="4">
        <v>1284.94</v>
      </c>
      <c r="C157" s="4">
        <v>519.03</v>
      </c>
      <c r="D157" s="4">
        <v>41.03</v>
      </c>
      <c r="E157" s="4">
        <v>15.45</v>
      </c>
      <c r="F157" s="4">
        <v>29.92</v>
      </c>
      <c r="G157" s="4">
        <v>332.04</v>
      </c>
      <c r="H157" s="4">
        <v>52.96</v>
      </c>
      <c r="I157" s="4">
        <v>31.37</v>
      </c>
      <c r="J157" s="4">
        <v>187.55</v>
      </c>
      <c r="K157" s="4">
        <v>33.01</v>
      </c>
      <c r="L157" s="4">
        <v>14.01</v>
      </c>
      <c r="M157" s="4"/>
      <c r="N157" s="4">
        <f t="shared" si="6"/>
        <v>1305.8567947080739</v>
      </c>
      <c r="O157" s="4">
        <f t="shared" si="7"/>
        <v>20.916794708073894</v>
      </c>
      <c r="P157" s="4">
        <f t="shared" si="8"/>
        <v>437.51230085970803</v>
      </c>
    </row>
    <row r="158" spans="1:16" x14ac:dyDescent="0.25">
      <c r="A158" s="9">
        <v>40700</v>
      </c>
      <c r="B158" s="4">
        <v>1286.17</v>
      </c>
      <c r="C158" s="4">
        <v>521.05999999999995</v>
      </c>
      <c r="D158" s="4">
        <v>40.909999999999997</v>
      </c>
      <c r="E158" s="4">
        <v>15.45</v>
      </c>
      <c r="F158" s="4">
        <v>29.56</v>
      </c>
      <c r="G158" s="4">
        <v>338.04</v>
      </c>
      <c r="H158" s="4">
        <v>53.24</v>
      </c>
      <c r="I158" s="4">
        <v>31.84</v>
      </c>
      <c r="J158" s="4">
        <v>185.69</v>
      </c>
      <c r="K158" s="4">
        <v>32.840000000000003</v>
      </c>
      <c r="L158" s="4">
        <v>14.02</v>
      </c>
      <c r="M158" s="4"/>
      <c r="N158" s="4">
        <f t="shared" si="6"/>
        <v>1302.8870978078357</v>
      </c>
      <c r="O158" s="4">
        <f t="shared" si="7"/>
        <v>16.717097807835671</v>
      </c>
      <c r="P158" s="4">
        <f t="shared" si="8"/>
        <v>279.46135911674418</v>
      </c>
    </row>
    <row r="159" spans="1:16" x14ac:dyDescent="0.25">
      <c r="A159" s="9">
        <v>40697</v>
      </c>
      <c r="B159" s="4">
        <v>1300.1600000000001</v>
      </c>
      <c r="C159" s="4">
        <v>523.08000000000004</v>
      </c>
      <c r="D159" s="4">
        <v>41.05</v>
      </c>
      <c r="E159" s="4">
        <v>15.68</v>
      </c>
      <c r="F159" s="4">
        <v>30.3</v>
      </c>
      <c r="G159" s="4">
        <v>343.44</v>
      </c>
      <c r="H159" s="4">
        <v>53.54</v>
      </c>
      <c r="I159" s="4">
        <v>32.83</v>
      </c>
      <c r="J159" s="4">
        <v>188.32</v>
      </c>
      <c r="K159" s="4">
        <v>33.270000000000003</v>
      </c>
      <c r="L159" s="4">
        <v>14.49</v>
      </c>
      <c r="M159" s="4"/>
      <c r="N159" s="4">
        <f t="shared" si="6"/>
        <v>1313.9334372101869</v>
      </c>
      <c r="O159" s="4">
        <f t="shared" si="7"/>
        <v>13.773437210186785</v>
      </c>
      <c r="P159" s="4">
        <f t="shared" si="8"/>
        <v>189.70757258295791</v>
      </c>
    </row>
    <row r="160" spans="1:16" x14ac:dyDescent="0.25">
      <c r="A160" s="9">
        <v>40696</v>
      </c>
      <c r="B160" s="4">
        <v>1312.94</v>
      </c>
      <c r="C160" s="4">
        <v>528.05999999999995</v>
      </c>
      <c r="D160" s="4">
        <v>41.42</v>
      </c>
      <c r="E160" s="4">
        <v>16.02</v>
      </c>
      <c r="F160" s="4">
        <v>31.28</v>
      </c>
      <c r="G160" s="4">
        <v>346.1</v>
      </c>
      <c r="H160" s="4">
        <v>54.67</v>
      </c>
      <c r="I160" s="4">
        <v>33.619999999999997</v>
      </c>
      <c r="J160" s="4">
        <v>193.65</v>
      </c>
      <c r="K160" s="4">
        <v>34.26</v>
      </c>
      <c r="L160" s="4">
        <v>14.76</v>
      </c>
      <c r="M160" s="4"/>
      <c r="N160" s="4">
        <f t="shared" si="6"/>
        <v>1337.6289099507221</v>
      </c>
      <c r="O160" s="4">
        <f t="shared" si="7"/>
        <v>24.688909950722064</v>
      </c>
      <c r="P160" s="4">
        <f t="shared" si="8"/>
        <v>609.54227455486296</v>
      </c>
    </row>
    <row r="161" spans="1:16" x14ac:dyDescent="0.25">
      <c r="A161" s="9">
        <v>40695</v>
      </c>
      <c r="B161" s="4">
        <v>1314.55</v>
      </c>
      <c r="C161" s="4">
        <v>525.6</v>
      </c>
      <c r="D161" s="4">
        <v>41.28</v>
      </c>
      <c r="E161" s="4">
        <v>15.85</v>
      </c>
      <c r="F161" s="4">
        <v>30.64</v>
      </c>
      <c r="G161" s="4">
        <v>345.51</v>
      </c>
      <c r="H161" s="4">
        <v>54.71</v>
      </c>
      <c r="I161" s="4">
        <v>33.19</v>
      </c>
      <c r="J161" s="4">
        <v>192.4</v>
      </c>
      <c r="K161" s="4">
        <v>34.119999999999997</v>
      </c>
      <c r="L161" s="4">
        <v>14.99</v>
      </c>
      <c r="M161" s="4"/>
      <c r="N161" s="4">
        <f t="shared" si="6"/>
        <v>1330.5043082782638</v>
      </c>
      <c r="O161" s="4">
        <f t="shared" si="7"/>
        <v>15.954308278263852</v>
      </c>
      <c r="P161" s="4">
        <f t="shared" si="8"/>
        <v>254.53995263787849</v>
      </c>
    </row>
    <row r="162" spans="1:16" x14ac:dyDescent="0.25">
      <c r="A162" s="9">
        <v>40694</v>
      </c>
      <c r="B162" s="4">
        <v>1345.2</v>
      </c>
      <c r="C162" s="4">
        <v>529.02</v>
      </c>
      <c r="D162" s="4">
        <v>41.74</v>
      </c>
      <c r="E162" s="4">
        <v>16.55</v>
      </c>
      <c r="F162" s="4">
        <v>31.17</v>
      </c>
      <c r="G162" s="4">
        <v>347.83</v>
      </c>
      <c r="H162" s="4">
        <v>55.83</v>
      </c>
      <c r="I162" s="4">
        <v>33.94</v>
      </c>
      <c r="J162" s="4">
        <v>196.69</v>
      </c>
      <c r="K162" s="4">
        <v>34.630000000000003</v>
      </c>
      <c r="L162" s="4">
        <v>15.81</v>
      </c>
      <c r="M162" s="4"/>
      <c r="N162" s="4">
        <f t="shared" si="6"/>
        <v>1348.5894916371853</v>
      </c>
      <c r="O162" s="4">
        <f t="shared" si="7"/>
        <v>3.3894916371853014</v>
      </c>
      <c r="P162" s="4">
        <f t="shared" si="8"/>
        <v>11.488653558549094</v>
      </c>
    </row>
    <row r="163" spans="1:16" x14ac:dyDescent="0.25">
      <c r="A163" s="9">
        <v>40690</v>
      </c>
      <c r="B163" s="4">
        <v>1331.1</v>
      </c>
      <c r="C163" s="4">
        <v>520.9</v>
      </c>
      <c r="D163" s="4">
        <v>41.19</v>
      </c>
      <c r="E163" s="4">
        <v>16.02</v>
      </c>
      <c r="F163" s="4">
        <v>30.68</v>
      </c>
      <c r="G163" s="4">
        <v>337.41</v>
      </c>
      <c r="H163" s="4">
        <v>55.19</v>
      </c>
      <c r="I163" s="4">
        <v>33.659999999999997</v>
      </c>
      <c r="J163" s="4">
        <v>194.13</v>
      </c>
      <c r="K163" s="4">
        <v>34.29</v>
      </c>
      <c r="L163" s="4">
        <v>15.71</v>
      </c>
      <c r="M163" s="4"/>
      <c r="N163" s="4">
        <f t="shared" ref="N163:N226" si="9">SUMPRODUCT($C$8:$L$8,C163:L163)</f>
        <v>1331.2021277974845</v>
      </c>
      <c r="O163" s="4">
        <f t="shared" ref="O163:O226" si="10">N163-B163</f>
        <v>0.10212779748462708</v>
      </c>
      <c r="P163" s="4">
        <f t="shared" ref="P163:P226" si="11">O163^2</f>
        <v>1.0430087019061002E-2</v>
      </c>
    </row>
    <row r="164" spans="1:16" x14ac:dyDescent="0.25">
      <c r="A164" s="9">
        <v>40689</v>
      </c>
      <c r="B164" s="4">
        <v>1325.69</v>
      </c>
      <c r="C164" s="4">
        <v>518.13</v>
      </c>
      <c r="D164" s="4">
        <v>40.9</v>
      </c>
      <c r="E164" s="4">
        <v>15.98</v>
      </c>
      <c r="F164" s="4">
        <v>30.66</v>
      </c>
      <c r="G164" s="4">
        <v>335</v>
      </c>
      <c r="H164" s="4">
        <v>54.54</v>
      </c>
      <c r="I164" s="4">
        <v>33.18</v>
      </c>
      <c r="J164" s="4">
        <v>195</v>
      </c>
      <c r="K164" s="4">
        <v>34.54</v>
      </c>
      <c r="L164" s="4">
        <v>15.42</v>
      </c>
      <c r="M164" s="4"/>
      <c r="N164" s="4">
        <f t="shared" si="9"/>
        <v>1325.8268436228366</v>
      </c>
      <c r="O164" s="4">
        <f t="shared" si="10"/>
        <v>0.13684362283652263</v>
      </c>
      <c r="P164" s="4">
        <f t="shared" si="11"/>
        <v>1.8726177111024457E-2</v>
      </c>
    </row>
    <row r="165" spans="1:16" x14ac:dyDescent="0.25">
      <c r="A165" s="9">
        <v>40688</v>
      </c>
      <c r="B165" s="4">
        <v>1320.47</v>
      </c>
      <c r="C165" s="4">
        <v>519.66999999999996</v>
      </c>
      <c r="D165" s="4">
        <v>40.479999999999997</v>
      </c>
      <c r="E165" s="4">
        <v>16.149999999999999</v>
      </c>
      <c r="F165" s="4">
        <v>30.7</v>
      </c>
      <c r="G165" s="4">
        <v>336.78</v>
      </c>
      <c r="H165" s="4">
        <v>54</v>
      </c>
      <c r="I165" s="4">
        <v>32.880000000000003</v>
      </c>
      <c r="J165" s="4">
        <v>192.26</v>
      </c>
      <c r="K165" s="4">
        <v>34.130000000000003</v>
      </c>
      <c r="L165" s="4">
        <v>15.36</v>
      </c>
      <c r="M165" s="4"/>
      <c r="N165" s="4">
        <f t="shared" si="9"/>
        <v>1316.3027534583516</v>
      </c>
      <c r="O165" s="4">
        <f t="shared" si="10"/>
        <v>-4.1672465416484101</v>
      </c>
      <c r="P165" s="4">
        <f t="shared" si="11"/>
        <v>17.365943738880635</v>
      </c>
    </row>
    <row r="166" spans="1:16" x14ac:dyDescent="0.25">
      <c r="A166" s="9">
        <v>40687</v>
      </c>
      <c r="B166" s="4">
        <v>1316.28</v>
      </c>
      <c r="C166" s="4">
        <v>518.26</v>
      </c>
      <c r="D166" s="4">
        <v>40.42</v>
      </c>
      <c r="E166" s="4">
        <v>16.14</v>
      </c>
      <c r="F166" s="4">
        <v>30.82</v>
      </c>
      <c r="G166" s="4">
        <v>332.19</v>
      </c>
      <c r="H166" s="4">
        <v>53.9</v>
      </c>
      <c r="I166" s="4">
        <v>32.94</v>
      </c>
      <c r="J166" s="4">
        <v>193.27</v>
      </c>
      <c r="K166" s="4">
        <v>34.14</v>
      </c>
      <c r="L166" s="4">
        <v>15.16</v>
      </c>
      <c r="M166" s="4"/>
      <c r="N166" s="4">
        <f t="shared" si="9"/>
        <v>1315.4553443511322</v>
      </c>
      <c r="O166" s="4">
        <f t="shared" si="10"/>
        <v>-0.824655648867747</v>
      </c>
      <c r="P166" s="4">
        <f t="shared" si="11"/>
        <v>0.68005693920948485</v>
      </c>
    </row>
    <row r="167" spans="1:16" x14ac:dyDescent="0.25">
      <c r="A167" s="9">
        <v>40686</v>
      </c>
      <c r="B167" s="4">
        <v>1317.37</v>
      </c>
      <c r="C167" s="4">
        <v>518.39</v>
      </c>
      <c r="D167" s="4">
        <v>40.43</v>
      </c>
      <c r="E167" s="4">
        <v>16.059999999999999</v>
      </c>
      <c r="F167" s="4">
        <v>31.63</v>
      </c>
      <c r="G167" s="4">
        <v>334.4</v>
      </c>
      <c r="H167" s="4">
        <v>54.17</v>
      </c>
      <c r="I167" s="4">
        <v>33.299999999999997</v>
      </c>
      <c r="J167" s="4">
        <v>196.22</v>
      </c>
      <c r="K167" s="4">
        <v>34.43</v>
      </c>
      <c r="L167" s="4">
        <v>15.18</v>
      </c>
      <c r="M167" s="4"/>
      <c r="N167" s="4">
        <f t="shared" si="9"/>
        <v>1323.5295806171773</v>
      </c>
      <c r="O167" s="4">
        <f t="shared" si="10"/>
        <v>6.1595806171774257</v>
      </c>
      <c r="P167" s="4">
        <f t="shared" si="11"/>
        <v>37.940433379507837</v>
      </c>
    </row>
    <row r="168" spans="1:16" x14ac:dyDescent="0.25">
      <c r="A168" s="9">
        <v>40683</v>
      </c>
      <c r="B168" s="4">
        <v>1333.27</v>
      </c>
      <c r="C168" s="4">
        <v>524.03</v>
      </c>
      <c r="D168" s="4">
        <v>40.98</v>
      </c>
      <c r="E168" s="4">
        <v>16.3</v>
      </c>
      <c r="F168" s="4">
        <v>32.479999999999997</v>
      </c>
      <c r="G168" s="4">
        <v>335.22</v>
      </c>
      <c r="H168" s="4">
        <v>54.74</v>
      </c>
      <c r="I168" s="4">
        <v>34.200000000000003</v>
      </c>
      <c r="J168" s="4">
        <v>198.65</v>
      </c>
      <c r="K168" s="4">
        <v>35.31</v>
      </c>
      <c r="L168" s="4">
        <v>15.6</v>
      </c>
      <c r="M168" s="4"/>
      <c r="N168" s="4">
        <f t="shared" si="9"/>
        <v>1345.8296412795687</v>
      </c>
      <c r="O168" s="4">
        <f t="shared" si="10"/>
        <v>12.559641279568723</v>
      </c>
      <c r="P168" s="4">
        <f t="shared" si="11"/>
        <v>157.74458907144665</v>
      </c>
    </row>
    <row r="169" spans="1:16" x14ac:dyDescent="0.25">
      <c r="A169" s="9">
        <v>40682</v>
      </c>
      <c r="B169" s="4">
        <v>1343.6</v>
      </c>
      <c r="C169" s="4">
        <v>531.25</v>
      </c>
      <c r="D169" s="4">
        <v>40.19</v>
      </c>
      <c r="E169" s="4">
        <v>16.350000000000001</v>
      </c>
      <c r="F169" s="4">
        <v>32.9</v>
      </c>
      <c r="G169" s="4">
        <v>340.53</v>
      </c>
      <c r="H169" s="4">
        <v>54.97</v>
      </c>
      <c r="I169" s="4">
        <v>32.65</v>
      </c>
      <c r="J169" s="4">
        <v>198.8</v>
      </c>
      <c r="K169" s="4">
        <v>35.409999999999997</v>
      </c>
      <c r="L169" s="4">
        <v>15.9</v>
      </c>
      <c r="M169" s="4"/>
      <c r="N169" s="4">
        <f t="shared" si="9"/>
        <v>1342.7960430097164</v>
      </c>
      <c r="O169" s="4">
        <f t="shared" si="10"/>
        <v>-0.80395699028349554</v>
      </c>
      <c r="P169" s="4">
        <f t="shared" si="11"/>
        <v>0.64634684222569649</v>
      </c>
    </row>
    <row r="170" spans="1:16" x14ac:dyDescent="0.25">
      <c r="A170" s="9">
        <v>40681</v>
      </c>
      <c r="B170" s="4">
        <v>1340.68</v>
      </c>
      <c r="C170" s="4">
        <v>529.80999999999995</v>
      </c>
      <c r="D170" s="4">
        <v>40.340000000000003</v>
      </c>
      <c r="E170" s="4">
        <v>15.96</v>
      </c>
      <c r="F170" s="4">
        <v>32.880000000000003</v>
      </c>
      <c r="G170" s="4">
        <v>339.87</v>
      </c>
      <c r="H170" s="4">
        <v>54.54</v>
      </c>
      <c r="I170" s="4">
        <v>32.479999999999997</v>
      </c>
      <c r="J170" s="4">
        <v>197.09</v>
      </c>
      <c r="K170" s="4">
        <v>34.869999999999997</v>
      </c>
      <c r="L170" s="4">
        <v>15.89</v>
      </c>
      <c r="M170" s="4"/>
      <c r="N170" s="4">
        <f t="shared" si="9"/>
        <v>1338.3213498187265</v>
      </c>
      <c r="O170" s="4">
        <f t="shared" si="10"/>
        <v>-2.3586501812735605</v>
      </c>
      <c r="P170" s="4">
        <f t="shared" si="11"/>
        <v>5.5632306776217995</v>
      </c>
    </row>
    <row r="171" spans="1:16" x14ac:dyDescent="0.25">
      <c r="A171" s="9">
        <v>40680</v>
      </c>
      <c r="B171" s="4">
        <v>1328.98</v>
      </c>
      <c r="C171" s="4">
        <v>530.46</v>
      </c>
      <c r="D171" s="4">
        <v>40.47</v>
      </c>
      <c r="E171" s="4">
        <v>16</v>
      </c>
      <c r="F171" s="4">
        <v>32.65</v>
      </c>
      <c r="G171" s="4">
        <v>336.14</v>
      </c>
      <c r="H171" s="4">
        <v>53.98</v>
      </c>
      <c r="I171" s="4">
        <v>32.4</v>
      </c>
      <c r="J171" s="4">
        <v>194.81</v>
      </c>
      <c r="K171" s="4">
        <v>34.72</v>
      </c>
      <c r="L171" s="4">
        <v>15.64</v>
      </c>
      <c r="M171" s="4"/>
      <c r="N171" s="4">
        <f t="shared" si="9"/>
        <v>1335.4413163576107</v>
      </c>
      <c r="O171" s="4">
        <f t="shared" si="10"/>
        <v>6.4613163576107127</v>
      </c>
      <c r="P171" s="4">
        <f t="shared" si="11"/>
        <v>41.748609073127767</v>
      </c>
    </row>
    <row r="172" spans="1:16" x14ac:dyDescent="0.25">
      <c r="A172" s="9">
        <v>40679</v>
      </c>
      <c r="B172" s="4">
        <v>1329.47</v>
      </c>
      <c r="C172" s="4">
        <v>518.41999999999996</v>
      </c>
      <c r="D172" s="4">
        <v>40.56</v>
      </c>
      <c r="E172" s="4">
        <v>15.81</v>
      </c>
      <c r="F172" s="4">
        <v>32.369999999999997</v>
      </c>
      <c r="G172" s="4">
        <v>333.3</v>
      </c>
      <c r="H172" s="4">
        <v>53.34</v>
      </c>
      <c r="I172" s="4">
        <v>32.950000000000003</v>
      </c>
      <c r="J172" s="4">
        <v>192.51</v>
      </c>
      <c r="K172" s="4">
        <v>34.39</v>
      </c>
      <c r="L172" s="4">
        <v>15.84</v>
      </c>
      <c r="M172" s="4"/>
      <c r="N172" s="4">
        <f t="shared" si="9"/>
        <v>1325.7812760508045</v>
      </c>
      <c r="O172" s="4">
        <f t="shared" si="10"/>
        <v>-3.6887239491954915</v>
      </c>
      <c r="P172" s="4">
        <f t="shared" si="11"/>
        <v>13.606684373368383</v>
      </c>
    </row>
    <row r="173" spans="1:16" x14ac:dyDescent="0.25">
      <c r="A173" s="9">
        <v>40676</v>
      </c>
      <c r="B173" s="4">
        <v>1337.77</v>
      </c>
      <c r="C173" s="4">
        <v>529.54999999999995</v>
      </c>
      <c r="D173" s="4">
        <v>41.2</v>
      </c>
      <c r="E173" s="4">
        <v>16.55</v>
      </c>
      <c r="F173" s="4">
        <v>33.57</v>
      </c>
      <c r="G173" s="4">
        <v>340.5</v>
      </c>
      <c r="H173" s="4">
        <v>54.47</v>
      </c>
      <c r="I173" s="4">
        <v>33.950000000000003</v>
      </c>
      <c r="J173" s="4">
        <v>202.56</v>
      </c>
      <c r="K173" s="4">
        <v>35.33</v>
      </c>
      <c r="L173" s="4">
        <v>16.059999999999999</v>
      </c>
      <c r="M173" s="4"/>
      <c r="N173" s="4">
        <f t="shared" si="9"/>
        <v>1355.7835591650082</v>
      </c>
      <c r="O173" s="4">
        <f t="shared" si="10"/>
        <v>18.013559165008246</v>
      </c>
      <c r="P173" s="4">
        <f t="shared" si="11"/>
        <v>324.48831379125255</v>
      </c>
    </row>
    <row r="174" spans="1:16" x14ac:dyDescent="0.25">
      <c r="A174" s="9">
        <v>40675</v>
      </c>
      <c r="B174" s="4">
        <v>1348.65</v>
      </c>
      <c r="C174" s="4">
        <v>535.04999999999995</v>
      </c>
      <c r="D174" s="4">
        <v>41.29</v>
      </c>
      <c r="E174" s="4">
        <v>17.170000000000002</v>
      </c>
      <c r="F174" s="4">
        <v>33.58</v>
      </c>
      <c r="G174" s="4">
        <v>346.57</v>
      </c>
      <c r="H174" s="4">
        <v>54.7</v>
      </c>
      <c r="I174" s="4">
        <v>34.15</v>
      </c>
      <c r="J174" s="4">
        <v>206.07</v>
      </c>
      <c r="K174" s="4">
        <v>35.86</v>
      </c>
      <c r="L174" s="4">
        <v>16.3</v>
      </c>
      <c r="M174" s="4"/>
      <c r="N174" s="4">
        <f t="shared" si="9"/>
        <v>1363.6375473228488</v>
      </c>
      <c r="O174" s="4">
        <f t="shared" si="10"/>
        <v>14.987547322848741</v>
      </c>
      <c r="P174" s="4">
        <f t="shared" si="11"/>
        <v>224.62657475463047</v>
      </c>
    </row>
    <row r="175" spans="1:16" x14ac:dyDescent="0.25">
      <c r="A175" s="9">
        <v>40674</v>
      </c>
      <c r="B175" s="4">
        <v>1342.08</v>
      </c>
      <c r="C175" s="4">
        <v>535.45000000000005</v>
      </c>
      <c r="D175" s="4">
        <v>40.770000000000003</v>
      </c>
      <c r="E175" s="4">
        <v>17.2</v>
      </c>
      <c r="F175" s="4">
        <v>33.31</v>
      </c>
      <c r="G175" s="4">
        <v>347.23</v>
      </c>
      <c r="H175" s="4">
        <v>53.15</v>
      </c>
      <c r="I175" s="4">
        <v>34.14</v>
      </c>
      <c r="J175" s="4">
        <v>204.38</v>
      </c>
      <c r="K175" s="4">
        <v>35.4</v>
      </c>
      <c r="L175" s="4">
        <v>16.329999999999998</v>
      </c>
      <c r="M175" s="4"/>
      <c r="N175" s="4">
        <f t="shared" si="9"/>
        <v>1346.2810876691026</v>
      </c>
      <c r="O175" s="4">
        <f t="shared" si="10"/>
        <v>4.2010876691026624</v>
      </c>
      <c r="P175" s="4">
        <f t="shared" si="11"/>
        <v>17.649137603486441</v>
      </c>
    </row>
    <row r="176" spans="1:16" x14ac:dyDescent="0.25">
      <c r="A176" s="9">
        <v>40673</v>
      </c>
      <c r="B176" s="4">
        <v>1357.16</v>
      </c>
      <c r="C176" s="4">
        <v>542.66</v>
      </c>
      <c r="D176" s="4">
        <v>41.04</v>
      </c>
      <c r="E176" s="4">
        <v>18.55</v>
      </c>
      <c r="F176" s="4">
        <v>33.93</v>
      </c>
      <c r="G176" s="4">
        <v>349.45</v>
      </c>
      <c r="H176" s="4">
        <v>53.66</v>
      </c>
      <c r="I176" s="4">
        <v>34.909999999999997</v>
      </c>
      <c r="J176" s="4">
        <v>203.94</v>
      </c>
      <c r="K176" s="4">
        <v>34.75</v>
      </c>
      <c r="L176" s="4">
        <v>16.399999999999999</v>
      </c>
      <c r="M176" s="4"/>
      <c r="N176" s="4">
        <f t="shared" si="9"/>
        <v>1352.9222324776842</v>
      </c>
      <c r="O176" s="4">
        <f t="shared" si="10"/>
        <v>-4.2377675223158349</v>
      </c>
      <c r="P176" s="4">
        <f t="shared" si="11"/>
        <v>17.95867357319489</v>
      </c>
    </row>
    <row r="177" spans="1:16" x14ac:dyDescent="0.25">
      <c r="A177" s="9">
        <v>40672</v>
      </c>
      <c r="B177" s="4">
        <v>1346.29</v>
      </c>
      <c r="C177" s="4">
        <v>537.67999999999995</v>
      </c>
      <c r="D177" s="4">
        <v>41.24</v>
      </c>
      <c r="E177" s="4">
        <v>18.559999999999999</v>
      </c>
      <c r="F177" s="4">
        <v>33.119999999999997</v>
      </c>
      <c r="G177" s="4">
        <v>347.6</v>
      </c>
      <c r="H177" s="4">
        <v>51.86</v>
      </c>
      <c r="I177" s="4">
        <v>34.590000000000003</v>
      </c>
      <c r="J177" s="4">
        <v>200.8</v>
      </c>
      <c r="K177" s="4">
        <v>33.97</v>
      </c>
      <c r="L177" s="4">
        <v>16.13</v>
      </c>
      <c r="M177" s="4"/>
      <c r="N177" s="4">
        <f t="shared" si="9"/>
        <v>1335.991266445569</v>
      </c>
      <c r="O177" s="4">
        <f t="shared" si="10"/>
        <v>-10.29873355443101</v>
      </c>
      <c r="P177" s="4">
        <f t="shared" si="11"/>
        <v>106.06391282516319</v>
      </c>
    </row>
    <row r="178" spans="1:16" x14ac:dyDescent="0.25">
      <c r="A178" s="9">
        <v>40669</v>
      </c>
      <c r="B178" s="4">
        <v>1340.2</v>
      </c>
      <c r="C178" s="4">
        <v>535.29999999999995</v>
      </c>
      <c r="D178" s="4">
        <v>41.01</v>
      </c>
      <c r="E178" s="4">
        <v>18.649999999999999</v>
      </c>
      <c r="F178" s="4">
        <v>32.72</v>
      </c>
      <c r="G178" s="4">
        <v>346.66</v>
      </c>
      <c r="H178" s="4">
        <v>51.02</v>
      </c>
      <c r="I178" s="4">
        <v>34.619999999999997</v>
      </c>
      <c r="J178" s="4">
        <v>197.6</v>
      </c>
      <c r="K178" s="4">
        <v>33.4</v>
      </c>
      <c r="L178" s="4">
        <v>15.92</v>
      </c>
      <c r="M178" s="4"/>
      <c r="N178" s="4">
        <f t="shared" si="9"/>
        <v>1322.5003565627524</v>
      </c>
      <c r="O178" s="4">
        <f t="shared" si="10"/>
        <v>-17.699643437247687</v>
      </c>
      <c r="P178" s="4">
        <f t="shared" si="11"/>
        <v>313.2773778057051</v>
      </c>
    </row>
    <row r="179" spans="1:16" x14ac:dyDescent="0.25">
      <c r="A179" s="9">
        <v>40668</v>
      </c>
      <c r="B179" s="4">
        <v>1335.1</v>
      </c>
      <c r="C179" s="4">
        <v>534.27</v>
      </c>
      <c r="D179" s="4">
        <v>40.619999999999997</v>
      </c>
      <c r="E179" s="4">
        <v>18.43</v>
      </c>
      <c r="F179" s="4">
        <v>32.68</v>
      </c>
      <c r="G179" s="4">
        <v>346.75</v>
      </c>
      <c r="H179" s="4">
        <v>51.26</v>
      </c>
      <c r="I179" s="4">
        <v>35.17</v>
      </c>
      <c r="J179" s="4">
        <v>197.11</v>
      </c>
      <c r="K179" s="4">
        <v>32.94</v>
      </c>
      <c r="L179" s="4">
        <v>15.87</v>
      </c>
      <c r="M179" s="4"/>
      <c r="N179" s="4">
        <f t="shared" si="9"/>
        <v>1314.7629896372159</v>
      </c>
      <c r="O179" s="4">
        <f t="shared" si="10"/>
        <v>-20.337010362783985</v>
      </c>
      <c r="P179" s="4">
        <f t="shared" si="11"/>
        <v>413.59399049598323</v>
      </c>
    </row>
    <row r="180" spans="1:16" x14ac:dyDescent="0.25">
      <c r="A180" s="9">
        <v>40667</v>
      </c>
      <c r="B180" s="4">
        <v>1347.32</v>
      </c>
      <c r="C180" s="4">
        <v>535.79</v>
      </c>
      <c r="D180" s="4">
        <v>41.33</v>
      </c>
      <c r="E180" s="4">
        <v>18.2</v>
      </c>
      <c r="F180" s="4">
        <v>33.01</v>
      </c>
      <c r="G180" s="4">
        <v>349.57</v>
      </c>
      <c r="H180" s="4">
        <v>49.07</v>
      </c>
      <c r="I180" s="4">
        <v>34.35</v>
      </c>
      <c r="J180" s="4">
        <v>199.97</v>
      </c>
      <c r="K180" s="4">
        <v>33.22</v>
      </c>
      <c r="L180" s="4">
        <v>16.04</v>
      </c>
      <c r="M180" s="4"/>
      <c r="N180" s="4">
        <f t="shared" si="9"/>
        <v>1319.0830067024563</v>
      </c>
      <c r="O180" s="4">
        <f t="shared" si="10"/>
        <v>-28.236993297543677</v>
      </c>
      <c r="P180" s="4">
        <f t="shared" si="11"/>
        <v>797.32779048552652</v>
      </c>
    </row>
    <row r="181" spans="1:16" x14ac:dyDescent="0.25">
      <c r="A181" s="9">
        <v>40666</v>
      </c>
      <c r="B181" s="4">
        <v>1356.62</v>
      </c>
      <c r="C181" s="4">
        <v>533.89</v>
      </c>
      <c r="D181" s="4">
        <v>41.66</v>
      </c>
      <c r="E181" s="4">
        <v>17.920000000000002</v>
      </c>
      <c r="F181" s="4">
        <v>33.54</v>
      </c>
      <c r="G181" s="4">
        <v>348.2</v>
      </c>
      <c r="H181" s="4">
        <v>49.62</v>
      </c>
      <c r="I181" s="4">
        <v>33.46</v>
      </c>
      <c r="J181" s="4">
        <v>198.45</v>
      </c>
      <c r="K181" s="4">
        <v>33.49</v>
      </c>
      <c r="L181" s="4">
        <v>16.420000000000002</v>
      </c>
      <c r="M181" s="4"/>
      <c r="N181" s="4">
        <f t="shared" si="9"/>
        <v>1329.707073168785</v>
      </c>
      <c r="O181" s="4">
        <f t="shared" si="10"/>
        <v>-26.912926831214918</v>
      </c>
      <c r="P181" s="4">
        <f t="shared" si="11"/>
        <v>724.30563062232784</v>
      </c>
    </row>
    <row r="182" spans="1:16" x14ac:dyDescent="0.25">
      <c r="A182" s="9">
        <v>40665</v>
      </c>
      <c r="B182" s="4">
        <v>1361.22</v>
      </c>
      <c r="C182" s="4">
        <v>538.55999999999995</v>
      </c>
      <c r="D182" s="4">
        <v>40.67</v>
      </c>
      <c r="E182" s="4">
        <v>18.14</v>
      </c>
      <c r="F182" s="4">
        <v>33.64</v>
      </c>
      <c r="G182" s="4">
        <v>346.28</v>
      </c>
      <c r="H182" s="4">
        <v>49.94</v>
      </c>
      <c r="I182" s="4">
        <v>34.229999999999997</v>
      </c>
      <c r="J182" s="4">
        <v>201.19</v>
      </c>
      <c r="K182" s="4">
        <v>33.549999999999997</v>
      </c>
      <c r="L182" s="4">
        <v>16.39</v>
      </c>
      <c r="M182" s="4"/>
      <c r="N182" s="4">
        <f t="shared" si="9"/>
        <v>1321.5776795753181</v>
      </c>
      <c r="O182" s="4">
        <f t="shared" si="10"/>
        <v>-39.642320424681884</v>
      </c>
      <c r="P182" s="4">
        <f t="shared" si="11"/>
        <v>1571.5135686531505</v>
      </c>
    </row>
    <row r="183" spans="1:16" x14ac:dyDescent="0.25">
      <c r="A183" s="9">
        <v>40662</v>
      </c>
      <c r="B183" s="4">
        <v>1363.61</v>
      </c>
      <c r="C183" s="4">
        <v>544.1</v>
      </c>
      <c r="D183" s="4">
        <v>38.840000000000003</v>
      </c>
      <c r="E183" s="4">
        <v>17.7</v>
      </c>
      <c r="F183" s="4">
        <v>34.39</v>
      </c>
      <c r="G183" s="4">
        <v>350.13</v>
      </c>
      <c r="H183" s="4">
        <v>50.23</v>
      </c>
      <c r="I183" s="4">
        <v>34.43</v>
      </c>
      <c r="J183" s="4">
        <v>195.81</v>
      </c>
      <c r="K183" s="4">
        <v>33.549999999999997</v>
      </c>
      <c r="L183" s="4">
        <v>16.239999999999998</v>
      </c>
      <c r="M183" s="4"/>
      <c r="N183" s="4">
        <f t="shared" si="9"/>
        <v>1306.7388022510077</v>
      </c>
      <c r="O183" s="4">
        <f t="shared" si="10"/>
        <v>-56.871197748992245</v>
      </c>
      <c r="P183" s="4">
        <f t="shared" si="11"/>
        <v>3234.3331334049803</v>
      </c>
    </row>
    <row r="184" spans="1:16" x14ac:dyDescent="0.25">
      <c r="A184" s="9">
        <v>40661</v>
      </c>
      <c r="B184" s="4">
        <v>1360.48</v>
      </c>
      <c r="C184" s="4">
        <v>537.97</v>
      </c>
      <c r="D184" s="4">
        <v>39.35</v>
      </c>
      <c r="E184" s="4">
        <v>17.510000000000002</v>
      </c>
      <c r="F184" s="4">
        <v>34</v>
      </c>
      <c r="G184" s="4">
        <v>346.75</v>
      </c>
      <c r="H184" s="4">
        <v>50.06</v>
      </c>
      <c r="I184" s="4">
        <v>34.94</v>
      </c>
      <c r="J184" s="4">
        <v>195.07</v>
      </c>
      <c r="K184" s="4">
        <v>34.020000000000003</v>
      </c>
      <c r="L184" s="4">
        <v>16.25</v>
      </c>
      <c r="M184" s="4"/>
      <c r="N184" s="4">
        <f t="shared" si="9"/>
        <v>1311.3361480835931</v>
      </c>
      <c r="O184" s="4">
        <f t="shared" si="10"/>
        <v>-49.143851916406902</v>
      </c>
      <c r="P184" s="4">
        <f t="shared" si="11"/>
        <v>2415.1181811817305</v>
      </c>
    </row>
    <row r="185" spans="1:16" x14ac:dyDescent="0.25">
      <c r="A185" s="9">
        <v>40660</v>
      </c>
      <c r="B185" s="4">
        <v>1355.66</v>
      </c>
      <c r="C185" s="4">
        <v>537.76</v>
      </c>
      <c r="D185" s="4">
        <v>39.89</v>
      </c>
      <c r="E185" s="4">
        <v>17.260000000000002</v>
      </c>
      <c r="F185" s="4">
        <v>34.03</v>
      </c>
      <c r="G185" s="4">
        <v>350.15</v>
      </c>
      <c r="H185" s="4">
        <v>50.13</v>
      </c>
      <c r="I185" s="4">
        <v>40.98</v>
      </c>
      <c r="J185" s="4">
        <v>196.63</v>
      </c>
      <c r="K185" s="4">
        <v>33.65</v>
      </c>
      <c r="L185" s="4">
        <v>16.3</v>
      </c>
      <c r="M185" s="4"/>
      <c r="N185" s="4">
        <f t="shared" si="9"/>
        <v>1315.5740897082312</v>
      </c>
      <c r="O185" s="4">
        <f t="shared" si="10"/>
        <v>-40.085910291768869</v>
      </c>
      <c r="P185" s="4">
        <f t="shared" si="11"/>
        <v>1606.8802039197412</v>
      </c>
    </row>
    <row r="186" spans="1:16" x14ac:dyDescent="0.25">
      <c r="A186" s="9">
        <v>40659</v>
      </c>
      <c r="B186" s="4">
        <v>1347.24</v>
      </c>
      <c r="C186" s="4">
        <v>532.82000000000005</v>
      </c>
      <c r="D186" s="4">
        <v>39.520000000000003</v>
      </c>
      <c r="E186" s="4">
        <v>17.28</v>
      </c>
      <c r="F186" s="4">
        <v>33.08</v>
      </c>
      <c r="G186" s="4">
        <v>350.42</v>
      </c>
      <c r="H186" s="4">
        <v>50.11</v>
      </c>
      <c r="I186" s="4">
        <v>40.36</v>
      </c>
      <c r="J186" s="4">
        <v>182.3</v>
      </c>
      <c r="K186" s="4">
        <v>33.130000000000003</v>
      </c>
      <c r="L186" s="4">
        <v>16.149999999999999</v>
      </c>
      <c r="M186" s="4"/>
      <c r="N186" s="4">
        <f t="shared" si="9"/>
        <v>1299.9748493822087</v>
      </c>
      <c r="O186" s="4">
        <f t="shared" si="10"/>
        <v>-47.265150617791278</v>
      </c>
      <c r="P186" s="4">
        <f t="shared" si="11"/>
        <v>2233.9944629224951</v>
      </c>
    </row>
    <row r="187" spans="1:16" x14ac:dyDescent="0.25">
      <c r="A187" s="9">
        <v>40658</v>
      </c>
      <c r="B187" s="4">
        <v>1335.25</v>
      </c>
      <c r="C187" s="4">
        <v>525.04999999999995</v>
      </c>
      <c r="D187" s="4">
        <v>39.200000000000003</v>
      </c>
      <c r="E187" s="4">
        <v>17.11</v>
      </c>
      <c r="F187" s="4">
        <v>32.96</v>
      </c>
      <c r="G187" s="4">
        <v>353.01</v>
      </c>
      <c r="H187" s="4">
        <v>49.51</v>
      </c>
      <c r="I187" s="4">
        <v>40.68</v>
      </c>
      <c r="J187" s="4">
        <v>185.42</v>
      </c>
      <c r="K187" s="4">
        <v>33.229999999999997</v>
      </c>
      <c r="L187" s="4">
        <v>16.8</v>
      </c>
      <c r="M187" s="4"/>
      <c r="N187" s="4">
        <f t="shared" si="9"/>
        <v>1291.0373311332403</v>
      </c>
      <c r="O187" s="4">
        <f t="shared" si="10"/>
        <v>-44.212668866759714</v>
      </c>
      <c r="P187" s="4">
        <f t="shared" si="11"/>
        <v>1954.7600883217438</v>
      </c>
    </row>
    <row r="188" spans="1:16" x14ac:dyDescent="0.25">
      <c r="A188" s="9">
        <v>40654</v>
      </c>
      <c r="B188" s="4">
        <v>1337.38</v>
      </c>
      <c r="C188" s="4">
        <v>525.1</v>
      </c>
      <c r="D188" s="4">
        <v>39.06</v>
      </c>
      <c r="E188" s="4">
        <v>16.850000000000001</v>
      </c>
      <c r="F188" s="4">
        <v>31.95</v>
      </c>
      <c r="G188" s="4">
        <v>350.7</v>
      </c>
      <c r="H188" s="4">
        <v>49.67</v>
      </c>
      <c r="I188" s="4">
        <v>39.979999999999997</v>
      </c>
      <c r="J188" s="4">
        <v>185.89</v>
      </c>
      <c r="K188" s="4">
        <v>33.479999999999997</v>
      </c>
      <c r="L188" s="4">
        <v>16.47</v>
      </c>
      <c r="M188" s="4"/>
      <c r="N188" s="4">
        <f t="shared" si="9"/>
        <v>1285.9724243940718</v>
      </c>
      <c r="O188" s="4">
        <f t="shared" si="10"/>
        <v>-51.407575605928287</v>
      </c>
      <c r="P188" s="4">
        <f t="shared" si="11"/>
        <v>2642.7388296792333</v>
      </c>
    </row>
    <row r="189" spans="1:16" x14ac:dyDescent="0.25">
      <c r="A189" s="9">
        <v>40653</v>
      </c>
      <c r="B189" s="4">
        <v>1330.36</v>
      </c>
      <c r="C189" s="4">
        <v>525.73</v>
      </c>
      <c r="D189" s="4">
        <v>40.78</v>
      </c>
      <c r="E189" s="4">
        <v>16.87</v>
      </c>
      <c r="F189" s="4">
        <v>31.76</v>
      </c>
      <c r="G189" s="4">
        <v>342.41</v>
      </c>
      <c r="H189" s="4">
        <v>49.45</v>
      </c>
      <c r="I189" s="4">
        <v>39.94</v>
      </c>
      <c r="J189" s="4">
        <v>183.87</v>
      </c>
      <c r="K189" s="4">
        <v>33.69</v>
      </c>
      <c r="L189" s="4">
        <v>15.92</v>
      </c>
      <c r="M189" s="4"/>
      <c r="N189" s="4">
        <f t="shared" si="9"/>
        <v>1306.6622609672715</v>
      </c>
      <c r="O189" s="4">
        <f t="shared" si="10"/>
        <v>-23.69773903272835</v>
      </c>
      <c r="P189" s="4">
        <f t="shared" si="11"/>
        <v>561.58283526329683</v>
      </c>
    </row>
    <row r="190" spans="1:16" x14ac:dyDescent="0.25">
      <c r="A190" s="9">
        <v>40652</v>
      </c>
      <c r="B190" s="4">
        <v>1312.62</v>
      </c>
      <c r="C190" s="4">
        <v>521.53</v>
      </c>
      <c r="D190" s="4">
        <v>40.630000000000003</v>
      </c>
      <c r="E190" s="4">
        <v>16.12</v>
      </c>
      <c r="F190" s="4">
        <v>31.15</v>
      </c>
      <c r="G190" s="4">
        <v>337.86</v>
      </c>
      <c r="H190" s="4">
        <v>48.98</v>
      </c>
      <c r="I190" s="4">
        <v>39.619999999999997</v>
      </c>
      <c r="J190" s="4">
        <v>178.82</v>
      </c>
      <c r="K190" s="4">
        <v>33.65</v>
      </c>
      <c r="L190" s="4">
        <v>15.74</v>
      </c>
      <c r="M190" s="4"/>
      <c r="N190" s="4">
        <f t="shared" si="9"/>
        <v>1297.6747929005007</v>
      </c>
      <c r="O190" s="4">
        <f t="shared" si="10"/>
        <v>-14.945207099499157</v>
      </c>
      <c r="P190" s="4">
        <f t="shared" si="11"/>
        <v>223.35921524692</v>
      </c>
    </row>
    <row r="191" spans="1:16" x14ac:dyDescent="0.25">
      <c r="A191" s="9">
        <v>40651</v>
      </c>
      <c r="B191" s="4">
        <v>1305.1400000000001</v>
      </c>
      <c r="C191" s="4">
        <v>526.84</v>
      </c>
      <c r="D191" s="4">
        <v>40.32</v>
      </c>
      <c r="E191" s="4">
        <v>16.350000000000001</v>
      </c>
      <c r="F191" s="4">
        <v>31.15</v>
      </c>
      <c r="G191" s="4">
        <v>331.85</v>
      </c>
      <c r="H191" s="4">
        <v>49.21</v>
      </c>
      <c r="I191" s="4">
        <v>39.729999999999997</v>
      </c>
      <c r="J191" s="4">
        <v>178.34</v>
      </c>
      <c r="K191" s="4">
        <v>33.85</v>
      </c>
      <c r="L191" s="4">
        <v>15.7</v>
      </c>
      <c r="M191" s="4"/>
      <c r="N191" s="4">
        <f t="shared" si="9"/>
        <v>1298.1208342621867</v>
      </c>
      <c r="O191" s="4">
        <f t="shared" si="10"/>
        <v>-7.0191657378134096</v>
      </c>
      <c r="P191" s="4">
        <f t="shared" si="11"/>
        <v>49.268687654893668</v>
      </c>
    </row>
    <row r="192" spans="1:16" x14ac:dyDescent="0.25">
      <c r="A192" s="9">
        <v>40648</v>
      </c>
      <c r="B192" s="4">
        <v>1319.68</v>
      </c>
      <c r="C192" s="4">
        <v>530.70000000000005</v>
      </c>
      <c r="D192" s="4">
        <v>41.7</v>
      </c>
      <c r="E192" s="4">
        <v>16.62</v>
      </c>
      <c r="F192" s="4">
        <v>31.61</v>
      </c>
      <c r="G192" s="4">
        <v>327.45999999999998</v>
      </c>
      <c r="H192" s="4">
        <v>50.86</v>
      </c>
      <c r="I192" s="4">
        <v>38.090000000000003</v>
      </c>
      <c r="J192" s="4">
        <v>180.01</v>
      </c>
      <c r="K192" s="4">
        <v>34.51</v>
      </c>
      <c r="L192" s="4">
        <v>15.81</v>
      </c>
      <c r="M192" s="4"/>
      <c r="N192" s="4">
        <f t="shared" si="9"/>
        <v>1330.3714457293847</v>
      </c>
      <c r="O192" s="4">
        <f t="shared" si="10"/>
        <v>10.691445729384668</v>
      </c>
      <c r="P192" s="4">
        <f t="shared" si="11"/>
        <v>114.30701178437766</v>
      </c>
    </row>
    <row r="193" spans="1:16" x14ac:dyDescent="0.25">
      <c r="A193" s="9">
        <v>40647</v>
      </c>
      <c r="B193" s="4">
        <v>1314.52</v>
      </c>
      <c r="C193" s="4">
        <v>578.51</v>
      </c>
      <c r="D193" s="4">
        <v>41.85</v>
      </c>
      <c r="E193" s="4">
        <v>16.690000000000001</v>
      </c>
      <c r="F193" s="4">
        <v>30.85</v>
      </c>
      <c r="G193" s="4">
        <v>332.42</v>
      </c>
      <c r="H193" s="4">
        <v>50.67</v>
      </c>
      <c r="I193" s="4">
        <v>37.380000000000003</v>
      </c>
      <c r="J193" s="4">
        <v>181.82</v>
      </c>
      <c r="K193" s="4">
        <v>34.33</v>
      </c>
      <c r="L193" s="4">
        <v>15.67</v>
      </c>
      <c r="M193" s="4"/>
      <c r="N193" s="4">
        <f t="shared" si="9"/>
        <v>1342.1406641498772</v>
      </c>
      <c r="O193" s="4">
        <f t="shared" si="10"/>
        <v>27.620664149877257</v>
      </c>
      <c r="P193" s="4">
        <f t="shared" si="11"/>
        <v>762.90108808031471</v>
      </c>
    </row>
    <row r="194" spans="1:16" x14ac:dyDescent="0.25">
      <c r="A194" s="9">
        <v>40646</v>
      </c>
      <c r="B194" s="4">
        <v>1314.41</v>
      </c>
      <c r="C194" s="4">
        <v>576.28</v>
      </c>
      <c r="D194" s="4">
        <v>41.35</v>
      </c>
      <c r="E194" s="4">
        <v>16.64</v>
      </c>
      <c r="F194" s="4">
        <v>30.67</v>
      </c>
      <c r="G194" s="4">
        <v>336.13</v>
      </c>
      <c r="H194" s="4">
        <v>50.71</v>
      </c>
      <c r="I194" s="4">
        <v>37.54</v>
      </c>
      <c r="J194" s="4">
        <v>182.29</v>
      </c>
      <c r="K194" s="4">
        <v>34.21</v>
      </c>
      <c r="L194" s="4">
        <v>15.69</v>
      </c>
      <c r="M194" s="4"/>
      <c r="N194" s="4">
        <f t="shared" si="9"/>
        <v>1333.5302043091624</v>
      </c>
      <c r="O194" s="4">
        <f t="shared" si="10"/>
        <v>19.120204309162318</v>
      </c>
      <c r="P194" s="4">
        <f t="shared" si="11"/>
        <v>365.58221282410926</v>
      </c>
    </row>
    <row r="195" spans="1:16" x14ac:dyDescent="0.25">
      <c r="A195" s="9">
        <v>40645</v>
      </c>
      <c r="B195" s="4">
        <v>1314.16</v>
      </c>
      <c r="C195" s="4">
        <v>570.61</v>
      </c>
      <c r="D195" s="4">
        <v>41.14</v>
      </c>
      <c r="E195" s="4">
        <v>16.36</v>
      </c>
      <c r="F195" s="4">
        <v>30.7</v>
      </c>
      <c r="G195" s="4">
        <v>332.4</v>
      </c>
      <c r="H195" s="4">
        <v>50.17</v>
      </c>
      <c r="I195" s="4">
        <v>36.979999999999997</v>
      </c>
      <c r="J195" s="4">
        <v>180.48</v>
      </c>
      <c r="K195" s="4">
        <v>34.090000000000003</v>
      </c>
      <c r="L195" s="4">
        <v>15.8</v>
      </c>
      <c r="M195" s="4"/>
      <c r="N195" s="4">
        <f t="shared" si="9"/>
        <v>1326.1501875038468</v>
      </c>
      <c r="O195" s="4">
        <f t="shared" si="10"/>
        <v>11.990187503846755</v>
      </c>
      <c r="P195" s="4">
        <f t="shared" si="11"/>
        <v>143.76459637740288</v>
      </c>
    </row>
    <row r="196" spans="1:16" x14ac:dyDescent="0.25">
      <c r="A196" s="9">
        <v>40644</v>
      </c>
      <c r="B196" s="4">
        <v>1324.46</v>
      </c>
      <c r="C196" s="4">
        <v>577.37</v>
      </c>
      <c r="D196" s="4">
        <v>41.23</v>
      </c>
      <c r="E196" s="4">
        <v>16.59</v>
      </c>
      <c r="F196" s="4">
        <v>31.19</v>
      </c>
      <c r="G196" s="4">
        <v>330.8</v>
      </c>
      <c r="H196" s="4">
        <v>50.72</v>
      </c>
      <c r="I196" s="4">
        <v>36.46</v>
      </c>
      <c r="J196" s="4">
        <v>184.04</v>
      </c>
      <c r="K196" s="4">
        <v>34.380000000000003</v>
      </c>
      <c r="L196" s="4">
        <v>15.89</v>
      </c>
      <c r="M196" s="4"/>
      <c r="N196" s="4">
        <f t="shared" si="9"/>
        <v>1336.7468770527043</v>
      </c>
      <c r="O196" s="4">
        <f t="shared" si="10"/>
        <v>12.286877052704313</v>
      </c>
      <c r="P196" s="4">
        <f t="shared" si="11"/>
        <v>150.9673477082718</v>
      </c>
    </row>
    <row r="197" spans="1:16" x14ac:dyDescent="0.25">
      <c r="A197" s="9">
        <v>40641</v>
      </c>
      <c r="B197" s="4">
        <v>1328.17</v>
      </c>
      <c r="C197" s="4">
        <v>578.16</v>
      </c>
      <c r="D197" s="4">
        <v>41.25</v>
      </c>
      <c r="E197" s="4">
        <v>16.77</v>
      </c>
      <c r="F197" s="4">
        <v>31.14</v>
      </c>
      <c r="G197" s="4">
        <v>335.06</v>
      </c>
      <c r="H197" s="4">
        <v>50.91</v>
      </c>
      <c r="I197" s="4">
        <v>37.35</v>
      </c>
      <c r="J197" s="4">
        <v>184.71</v>
      </c>
      <c r="K197" s="4">
        <v>34.15</v>
      </c>
      <c r="L197" s="4">
        <v>16.010000000000002</v>
      </c>
      <c r="M197" s="4"/>
      <c r="N197" s="4">
        <f t="shared" si="9"/>
        <v>1336.0492034572299</v>
      </c>
      <c r="O197" s="4">
        <f t="shared" si="10"/>
        <v>7.879203457229778</v>
      </c>
      <c r="P197" s="4">
        <f t="shared" si="11"/>
        <v>62.081847120421685</v>
      </c>
    </row>
    <row r="198" spans="1:16" x14ac:dyDescent="0.25">
      <c r="A198" s="9">
        <v>40640</v>
      </c>
      <c r="B198" s="4">
        <v>1333.51</v>
      </c>
      <c r="C198" s="4">
        <v>580</v>
      </c>
      <c r="D198" s="4">
        <v>41.5</v>
      </c>
      <c r="E198" s="4">
        <v>17</v>
      </c>
      <c r="F198" s="4">
        <v>31.53</v>
      </c>
      <c r="G198" s="4">
        <v>338.08</v>
      </c>
      <c r="H198" s="4">
        <v>50.9</v>
      </c>
      <c r="I198" s="4">
        <v>37.369999999999997</v>
      </c>
      <c r="J198" s="4">
        <v>184.91</v>
      </c>
      <c r="K198" s="4">
        <v>34.479999999999997</v>
      </c>
      <c r="L198" s="4">
        <v>16.02</v>
      </c>
      <c r="M198" s="4"/>
      <c r="N198" s="4">
        <f t="shared" si="9"/>
        <v>1344.3628790971916</v>
      </c>
      <c r="O198" s="4">
        <f t="shared" si="10"/>
        <v>10.85287909719159</v>
      </c>
      <c r="P198" s="4">
        <f t="shared" si="11"/>
        <v>117.78498469825813</v>
      </c>
    </row>
    <row r="199" spans="1:16" x14ac:dyDescent="0.25">
      <c r="A199" s="9">
        <v>40639</v>
      </c>
      <c r="B199" s="4">
        <v>1335.54</v>
      </c>
      <c r="C199" s="4">
        <v>574.17999999999995</v>
      </c>
      <c r="D199" s="4">
        <v>41.73</v>
      </c>
      <c r="E199" s="4">
        <v>17.05</v>
      </c>
      <c r="F199" s="4">
        <v>31.85</v>
      </c>
      <c r="G199" s="4">
        <v>338.04</v>
      </c>
      <c r="H199" s="4">
        <v>50.92</v>
      </c>
      <c r="I199" s="4">
        <v>37.24</v>
      </c>
      <c r="J199" s="4">
        <v>182.76</v>
      </c>
      <c r="K199" s="4">
        <v>34.24</v>
      </c>
      <c r="L199" s="4">
        <v>16.239999999999998</v>
      </c>
      <c r="M199" s="4"/>
      <c r="N199" s="4">
        <f t="shared" si="9"/>
        <v>1345.3355256251371</v>
      </c>
      <c r="O199" s="4">
        <f t="shared" si="10"/>
        <v>9.7955256251370884</v>
      </c>
      <c r="P199" s="4">
        <f t="shared" si="11"/>
        <v>95.952322272717339</v>
      </c>
    </row>
    <row r="200" spans="1:16" x14ac:dyDescent="0.25">
      <c r="A200" s="9">
        <v>40638</v>
      </c>
      <c r="B200" s="4">
        <v>1332.63</v>
      </c>
      <c r="C200" s="4">
        <v>569.09</v>
      </c>
      <c r="D200" s="4">
        <v>41.84</v>
      </c>
      <c r="E200" s="4">
        <v>17.11</v>
      </c>
      <c r="F200" s="4">
        <v>31.84</v>
      </c>
      <c r="G200" s="4">
        <v>338.89</v>
      </c>
      <c r="H200" s="4">
        <v>50.91</v>
      </c>
      <c r="I200" s="4">
        <v>37.07</v>
      </c>
      <c r="J200" s="4">
        <v>185.29</v>
      </c>
      <c r="K200" s="4">
        <v>34.18</v>
      </c>
      <c r="L200" s="4">
        <v>15.96</v>
      </c>
      <c r="M200" s="4"/>
      <c r="N200" s="4">
        <f t="shared" si="9"/>
        <v>1344.3855915669681</v>
      </c>
      <c r="O200" s="4">
        <f t="shared" si="10"/>
        <v>11.755591566967951</v>
      </c>
      <c r="P200" s="4">
        <f t="shared" si="11"/>
        <v>138.19393308936799</v>
      </c>
    </row>
    <row r="201" spans="1:16" x14ac:dyDescent="0.25">
      <c r="A201" s="9">
        <v>40637</v>
      </c>
      <c r="B201" s="4">
        <v>1332.87</v>
      </c>
      <c r="C201" s="4">
        <v>587.67999999999995</v>
      </c>
      <c r="D201" s="4">
        <v>42.81</v>
      </c>
      <c r="E201" s="4">
        <v>16.87</v>
      </c>
      <c r="F201" s="4">
        <v>31.39</v>
      </c>
      <c r="G201" s="4">
        <v>341.19</v>
      </c>
      <c r="H201" s="4">
        <v>50.88</v>
      </c>
      <c r="I201" s="4">
        <v>37.700000000000003</v>
      </c>
      <c r="J201" s="4">
        <v>182.94</v>
      </c>
      <c r="K201" s="4">
        <v>34.369999999999997</v>
      </c>
      <c r="L201" s="4">
        <v>15.85</v>
      </c>
      <c r="M201" s="4"/>
      <c r="N201" s="4">
        <f t="shared" si="9"/>
        <v>1361.2371121756253</v>
      </c>
      <c r="O201" s="4">
        <f t="shared" si="10"/>
        <v>28.36711217562538</v>
      </c>
      <c r="P201" s="4">
        <f t="shared" si="11"/>
        <v>804.6930531845137</v>
      </c>
    </row>
    <row r="202" spans="1:16" x14ac:dyDescent="0.25">
      <c r="A202" s="9">
        <v>40634</v>
      </c>
      <c r="B202" s="4">
        <v>1332.41</v>
      </c>
      <c r="C202" s="4">
        <v>591.79999999999995</v>
      </c>
      <c r="D202" s="4">
        <v>42.66</v>
      </c>
      <c r="E202" s="4">
        <v>16.84</v>
      </c>
      <c r="F202" s="4">
        <v>31.36</v>
      </c>
      <c r="G202" s="4">
        <v>344.56</v>
      </c>
      <c r="H202" s="4">
        <v>50.71</v>
      </c>
      <c r="I202" s="4">
        <v>37.6</v>
      </c>
      <c r="J202" s="4">
        <v>180.13</v>
      </c>
      <c r="K202" s="4">
        <v>34.159999999999997</v>
      </c>
      <c r="L202" s="4">
        <v>15.94</v>
      </c>
      <c r="M202" s="4"/>
      <c r="N202" s="4">
        <f t="shared" si="9"/>
        <v>1358.4318510026794</v>
      </c>
      <c r="O202" s="4">
        <f t="shared" si="10"/>
        <v>26.021851002679341</v>
      </c>
      <c r="P202" s="4">
        <f t="shared" si="11"/>
        <v>677.13672960564384</v>
      </c>
    </row>
    <row r="203" spans="1:16" x14ac:dyDescent="0.25">
      <c r="A203" s="9">
        <v>40633</v>
      </c>
      <c r="B203" s="4">
        <v>1325.83</v>
      </c>
      <c r="C203" s="4">
        <v>586.76</v>
      </c>
      <c r="D203" s="4">
        <v>42.47</v>
      </c>
      <c r="E203" s="4">
        <v>16.68</v>
      </c>
      <c r="F203" s="4">
        <v>31.04</v>
      </c>
      <c r="G203" s="4">
        <v>348.51</v>
      </c>
      <c r="H203" s="4">
        <v>49.74</v>
      </c>
      <c r="I203" s="4">
        <v>38</v>
      </c>
      <c r="J203" s="4">
        <v>180.13</v>
      </c>
      <c r="K203" s="4">
        <v>33.159999999999997</v>
      </c>
      <c r="L203" s="4">
        <v>15.63</v>
      </c>
      <c r="M203" s="4"/>
      <c r="N203" s="4">
        <f t="shared" si="9"/>
        <v>1341.3013646554825</v>
      </c>
      <c r="O203" s="4">
        <f t="shared" si="10"/>
        <v>15.471364655482603</v>
      </c>
      <c r="P203" s="4">
        <f t="shared" si="11"/>
        <v>239.3631243029163</v>
      </c>
    </row>
    <row r="204" spans="1:16" x14ac:dyDescent="0.25">
      <c r="A204" s="9">
        <v>40632</v>
      </c>
      <c r="B204" s="4">
        <v>1328.26</v>
      </c>
      <c r="C204" s="4">
        <v>581.84</v>
      </c>
      <c r="D204" s="4">
        <v>42.51</v>
      </c>
      <c r="E204" s="4">
        <v>16.739999999999998</v>
      </c>
      <c r="F204" s="4">
        <v>31.63</v>
      </c>
      <c r="G204" s="4">
        <v>348.63</v>
      </c>
      <c r="H204" s="4">
        <v>49.73</v>
      </c>
      <c r="I204" s="4">
        <v>38.1</v>
      </c>
      <c r="J204" s="4">
        <v>179.42</v>
      </c>
      <c r="K204" s="4">
        <v>32.950000000000003</v>
      </c>
      <c r="L204" s="4">
        <v>15.45</v>
      </c>
      <c r="M204" s="4"/>
      <c r="N204" s="4">
        <f t="shared" si="9"/>
        <v>1341.9372500312045</v>
      </c>
      <c r="O204" s="4">
        <f t="shared" si="10"/>
        <v>13.677250031204494</v>
      </c>
      <c r="P204" s="4">
        <f t="shared" si="11"/>
        <v>187.06716841608332</v>
      </c>
    </row>
    <row r="205" spans="1:16" x14ac:dyDescent="0.25">
      <c r="A205" s="9">
        <v>40631</v>
      </c>
      <c r="B205" s="4">
        <v>1319.44</v>
      </c>
      <c r="C205" s="4">
        <v>581.73</v>
      </c>
      <c r="D205" s="4">
        <v>42.05</v>
      </c>
      <c r="E205" s="4">
        <v>16.75</v>
      </c>
      <c r="F205" s="4">
        <v>31.08</v>
      </c>
      <c r="G205" s="4">
        <v>350.96</v>
      </c>
      <c r="H205" s="4">
        <v>49.35</v>
      </c>
      <c r="I205" s="4">
        <v>37.950000000000003</v>
      </c>
      <c r="J205" s="4">
        <v>174.62</v>
      </c>
      <c r="K205" s="4">
        <v>32.619999999999997</v>
      </c>
      <c r="L205" s="4">
        <v>15.44</v>
      </c>
      <c r="M205" s="4"/>
      <c r="N205" s="4">
        <f t="shared" si="9"/>
        <v>1329.1686547860027</v>
      </c>
      <c r="O205" s="4">
        <f t="shared" si="10"/>
        <v>9.7286547860026076</v>
      </c>
      <c r="P205" s="4">
        <f t="shared" si="11"/>
        <v>94.646723945211448</v>
      </c>
    </row>
    <row r="206" spans="1:16" x14ac:dyDescent="0.25">
      <c r="A206" s="9">
        <v>40630</v>
      </c>
      <c r="B206" s="4">
        <v>1310.19</v>
      </c>
      <c r="C206" s="4">
        <v>575.36</v>
      </c>
      <c r="D206" s="4">
        <v>41.73</v>
      </c>
      <c r="E206" s="4">
        <v>16.579999999999998</v>
      </c>
      <c r="F206" s="4">
        <v>30.34</v>
      </c>
      <c r="G206" s="4">
        <v>350.44</v>
      </c>
      <c r="H206" s="4">
        <v>48.9</v>
      </c>
      <c r="I206" s="4">
        <v>37.51</v>
      </c>
      <c r="J206" s="4">
        <v>169.35</v>
      </c>
      <c r="K206" s="4">
        <v>32.43</v>
      </c>
      <c r="L206" s="4">
        <v>15.64</v>
      </c>
      <c r="M206" s="4"/>
      <c r="N206" s="4">
        <f t="shared" si="9"/>
        <v>1315.5944841204523</v>
      </c>
      <c r="O206" s="4">
        <f t="shared" si="10"/>
        <v>5.4044841204522527</v>
      </c>
      <c r="P206" s="4">
        <f t="shared" si="11"/>
        <v>29.208448608220561</v>
      </c>
    </row>
    <row r="207" spans="1:16" x14ac:dyDescent="0.25">
      <c r="A207" s="9">
        <v>40627</v>
      </c>
      <c r="B207" s="4">
        <v>1313.8</v>
      </c>
      <c r="C207" s="4">
        <v>579.74</v>
      </c>
      <c r="D207" s="4">
        <v>42.08</v>
      </c>
      <c r="E207" s="4">
        <v>16.96</v>
      </c>
      <c r="F207" s="4">
        <v>31.7</v>
      </c>
      <c r="G207" s="4">
        <v>351.54</v>
      </c>
      <c r="H207" s="4">
        <v>49.36</v>
      </c>
      <c r="I207" s="4">
        <v>38.450000000000003</v>
      </c>
      <c r="J207" s="4">
        <v>170.98</v>
      </c>
      <c r="K207" s="4">
        <v>32.64</v>
      </c>
      <c r="L207" s="4">
        <v>15.8</v>
      </c>
      <c r="M207" s="4"/>
      <c r="N207" s="4">
        <f t="shared" si="9"/>
        <v>1332.6308691988379</v>
      </c>
      <c r="O207" s="4">
        <f t="shared" si="10"/>
        <v>18.830869198837945</v>
      </c>
      <c r="P207" s="4">
        <f t="shared" si="11"/>
        <v>354.60163478374363</v>
      </c>
    </row>
    <row r="208" spans="1:16" x14ac:dyDescent="0.25">
      <c r="A208" s="9">
        <v>40626</v>
      </c>
      <c r="B208" s="4">
        <v>1309.6600000000001</v>
      </c>
      <c r="C208" s="4">
        <v>586.89</v>
      </c>
      <c r="D208" s="4">
        <v>42.04</v>
      </c>
      <c r="E208" s="4">
        <v>16.829999999999998</v>
      </c>
      <c r="F208" s="4">
        <v>31.76</v>
      </c>
      <c r="G208" s="4">
        <v>344.97</v>
      </c>
      <c r="H208" s="4">
        <v>49.47</v>
      </c>
      <c r="I208" s="4">
        <v>37.76</v>
      </c>
      <c r="J208" s="4">
        <v>171.1</v>
      </c>
      <c r="K208" s="4">
        <v>32.590000000000003</v>
      </c>
      <c r="L208" s="4">
        <v>16.100000000000001</v>
      </c>
      <c r="M208" s="4"/>
      <c r="N208" s="4">
        <f t="shared" si="9"/>
        <v>1335.0256481983865</v>
      </c>
      <c r="O208" s="4">
        <f t="shared" si="10"/>
        <v>25.365648198386452</v>
      </c>
      <c r="P208" s="4">
        <f t="shared" si="11"/>
        <v>643.41610852430586</v>
      </c>
    </row>
    <row r="209" spans="1:16" x14ac:dyDescent="0.25">
      <c r="A209" s="9">
        <v>40625</v>
      </c>
      <c r="B209" s="4">
        <v>1297.54</v>
      </c>
      <c r="C209" s="4">
        <v>582.16</v>
      </c>
      <c r="D209" s="4">
        <v>41.32</v>
      </c>
      <c r="E209" s="4">
        <v>16.13</v>
      </c>
      <c r="F209" s="4">
        <v>30.67</v>
      </c>
      <c r="G209" s="4">
        <v>339.19</v>
      </c>
      <c r="H209" s="4">
        <v>48.77</v>
      </c>
      <c r="I209" s="4">
        <v>36.67</v>
      </c>
      <c r="J209" s="4">
        <v>165.32</v>
      </c>
      <c r="K209" s="4">
        <v>31.68</v>
      </c>
      <c r="L209" s="4">
        <v>15.96</v>
      </c>
      <c r="M209" s="4"/>
      <c r="N209" s="4">
        <f t="shared" si="9"/>
        <v>1308.836747922664</v>
      </c>
      <c r="O209" s="4">
        <f t="shared" si="10"/>
        <v>11.296747922664053</v>
      </c>
      <c r="P209" s="4">
        <f t="shared" si="11"/>
        <v>127.61651362821461</v>
      </c>
    </row>
    <row r="210" spans="1:16" x14ac:dyDescent="0.25">
      <c r="A210" s="9">
        <v>40624</v>
      </c>
      <c r="B210" s="4">
        <v>1293.77</v>
      </c>
      <c r="C210" s="4">
        <v>577.32000000000005</v>
      </c>
      <c r="D210" s="4">
        <v>40.44</v>
      </c>
      <c r="E210" s="4">
        <v>16.36</v>
      </c>
      <c r="F210" s="4">
        <v>30.22</v>
      </c>
      <c r="G210" s="4">
        <v>341.2</v>
      </c>
      <c r="H210" s="4">
        <v>48.56</v>
      </c>
      <c r="I210" s="4">
        <v>36.56</v>
      </c>
      <c r="J210" s="4">
        <v>162.6</v>
      </c>
      <c r="K210" s="4">
        <v>32.880000000000003</v>
      </c>
      <c r="L210" s="4">
        <v>15.64</v>
      </c>
      <c r="M210" s="4"/>
      <c r="N210" s="4">
        <f t="shared" si="9"/>
        <v>1301.8155942737899</v>
      </c>
      <c r="O210" s="4">
        <f t="shared" si="10"/>
        <v>8.0455942737899022</v>
      </c>
      <c r="P210" s="4">
        <f t="shared" si="11"/>
        <v>64.731587218440865</v>
      </c>
    </row>
    <row r="211" spans="1:16" x14ac:dyDescent="0.25">
      <c r="A211" s="9">
        <v>40623</v>
      </c>
      <c r="B211" s="4">
        <v>1298.3800000000001</v>
      </c>
      <c r="C211" s="4">
        <v>576.5</v>
      </c>
      <c r="D211" s="4">
        <v>40.26</v>
      </c>
      <c r="E211" s="4">
        <v>16.29</v>
      </c>
      <c r="F211" s="4">
        <v>30.58</v>
      </c>
      <c r="G211" s="4">
        <v>339.3</v>
      </c>
      <c r="H211" s="4">
        <v>48.85</v>
      </c>
      <c r="I211" s="4">
        <v>36.380000000000003</v>
      </c>
      <c r="J211" s="4">
        <v>164.52</v>
      </c>
      <c r="K211" s="4">
        <v>32.340000000000003</v>
      </c>
      <c r="L211" s="4">
        <v>15.47</v>
      </c>
      <c r="M211" s="4"/>
      <c r="N211" s="4">
        <f t="shared" si="9"/>
        <v>1298.638028433581</v>
      </c>
      <c r="O211" s="4">
        <f t="shared" si="10"/>
        <v>0.25802843358087557</v>
      </c>
      <c r="P211" s="4">
        <f t="shared" si="11"/>
        <v>6.6578672536200312E-2</v>
      </c>
    </row>
    <row r="212" spans="1:16" x14ac:dyDescent="0.25">
      <c r="A212" s="9">
        <v>40620</v>
      </c>
      <c r="B212" s="4">
        <v>1279.21</v>
      </c>
      <c r="C212" s="4">
        <v>561.05999999999995</v>
      </c>
      <c r="D212" s="4">
        <v>40.15</v>
      </c>
      <c r="E212" s="4">
        <v>16.03</v>
      </c>
      <c r="F212" s="4">
        <v>30.47</v>
      </c>
      <c r="G212" s="4">
        <v>330.67</v>
      </c>
      <c r="H212" s="4">
        <v>47.86</v>
      </c>
      <c r="I212" s="4">
        <v>36.19</v>
      </c>
      <c r="J212" s="4">
        <v>161.82</v>
      </c>
      <c r="K212" s="4">
        <v>31.99</v>
      </c>
      <c r="L212" s="4">
        <v>15.11</v>
      </c>
      <c r="M212" s="4"/>
      <c r="N212" s="4">
        <f t="shared" si="9"/>
        <v>1284.8086436415147</v>
      </c>
      <c r="O212" s="4">
        <f t="shared" si="10"/>
        <v>5.5986436415146272</v>
      </c>
      <c r="P212" s="4">
        <f t="shared" si="11"/>
        <v>31.344810624672167</v>
      </c>
    </row>
    <row r="213" spans="1:16" x14ac:dyDescent="0.25">
      <c r="A213" s="9">
        <v>40619</v>
      </c>
      <c r="B213" s="4">
        <v>1273.72</v>
      </c>
      <c r="C213" s="4">
        <v>561.36</v>
      </c>
      <c r="D213" s="4">
        <v>40.31</v>
      </c>
      <c r="E213" s="4">
        <v>15.86</v>
      </c>
      <c r="F213" s="4">
        <v>29.95</v>
      </c>
      <c r="G213" s="4">
        <v>334.64</v>
      </c>
      <c r="H213" s="4">
        <v>47.28</v>
      </c>
      <c r="I213" s="4">
        <v>36.47</v>
      </c>
      <c r="J213" s="4">
        <v>160.97</v>
      </c>
      <c r="K213" s="4">
        <v>31.84</v>
      </c>
      <c r="L213" s="4">
        <v>14.86</v>
      </c>
      <c r="M213" s="4"/>
      <c r="N213" s="4">
        <f t="shared" si="9"/>
        <v>1280.4114445444227</v>
      </c>
      <c r="O213" s="4">
        <f t="shared" si="10"/>
        <v>6.6914445444226658</v>
      </c>
      <c r="P213" s="4">
        <f t="shared" si="11"/>
        <v>44.775430091083855</v>
      </c>
    </row>
    <row r="214" spans="1:16" x14ac:dyDescent="0.25">
      <c r="A214" s="9">
        <v>40618</v>
      </c>
      <c r="B214" s="4">
        <v>1256.8800000000001</v>
      </c>
      <c r="C214" s="4">
        <v>557.1</v>
      </c>
      <c r="D214" s="4">
        <v>39.840000000000003</v>
      </c>
      <c r="E214" s="4">
        <v>15.91</v>
      </c>
      <c r="F214" s="4">
        <v>29.73</v>
      </c>
      <c r="G214" s="4">
        <v>330.01</v>
      </c>
      <c r="H214" s="4">
        <v>47.04</v>
      </c>
      <c r="I214" s="4">
        <v>34.96</v>
      </c>
      <c r="J214" s="4">
        <v>164.7</v>
      </c>
      <c r="K214" s="4">
        <v>32.090000000000003</v>
      </c>
      <c r="L214" s="4">
        <v>14.86</v>
      </c>
      <c r="M214" s="4"/>
      <c r="N214" s="4">
        <f t="shared" si="9"/>
        <v>1272.8234514099365</v>
      </c>
      <c r="O214" s="4">
        <f t="shared" si="10"/>
        <v>15.943451409936415</v>
      </c>
      <c r="P214" s="4">
        <f t="shared" si="11"/>
        <v>254.19364286100347</v>
      </c>
    </row>
    <row r="215" spans="1:16" x14ac:dyDescent="0.25">
      <c r="A215" s="9">
        <v>40617</v>
      </c>
      <c r="B215" s="4">
        <v>1281.8699999999999</v>
      </c>
      <c r="C215" s="4">
        <v>569.55999999999995</v>
      </c>
      <c r="D215" s="4">
        <v>39.79</v>
      </c>
      <c r="E215" s="4">
        <v>16.329999999999998</v>
      </c>
      <c r="F215" s="4">
        <v>30.44</v>
      </c>
      <c r="G215" s="4">
        <v>345.43</v>
      </c>
      <c r="H215" s="4">
        <v>48.23</v>
      </c>
      <c r="I215" s="4">
        <v>35.74</v>
      </c>
      <c r="J215" s="4">
        <v>165.08</v>
      </c>
      <c r="K215" s="4">
        <v>33.04</v>
      </c>
      <c r="L215" s="4">
        <v>15.07</v>
      </c>
      <c r="M215" s="4"/>
      <c r="N215" s="4">
        <f t="shared" si="9"/>
        <v>1292.3644797493009</v>
      </c>
      <c r="O215" s="4">
        <f t="shared" si="10"/>
        <v>10.494479749301036</v>
      </c>
      <c r="P215" s="4">
        <f t="shared" si="11"/>
        <v>110.13410520848953</v>
      </c>
    </row>
    <row r="216" spans="1:16" x14ac:dyDescent="0.25">
      <c r="A216" s="9">
        <v>40616</v>
      </c>
      <c r="B216" s="4">
        <v>1296.3900000000001</v>
      </c>
      <c r="C216" s="4">
        <v>569.99</v>
      </c>
      <c r="D216" s="4">
        <v>40.76</v>
      </c>
      <c r="E216" s="4">
        <v>17.309999999999999</v>
      </c>
      <c r="F216" s="4">
        <v>30.77</v>
      </c>
      <c r="G216" s="4">
        <v>353.56</v>
      </c>
      <c r="H216" s="4">
        <v>48.94</v>
      </c>
      <c r="I216" s="4">
        <v>36.06</v>
      </c>
      <c r="J216" s="4">
        <v>166.73</v>
      </c>
      <c r="K216" s="4">
        <v>34.08</v>
      </c>
      <c r="L216" s="4">
        <v>15.19</v>
      </c>
      <c r="M216" s="4"/>
      <c r="N216" s="4">
        <f t="shared" si="9"/>
        <v>1316.7030461017553</v>
      </c>
      <c r="O216" s="4">
        <f t="shared" si="10"/>
        <v>20.313046101755162</v>
      </c>
      <c r="P216" s="4">
        <f t="shared" si="11"/>
        <v>412.61984193203062</v>
      </c>
    </row>
    <row r="217" spans="1:16" x14ac:dyDescent="0.25">
      <c r="A217" s="9">
        <v>40613</v>
      </c>
      <c r="B217" s="4">
        <v>1304.28</v>
      </c>
      <c r="C217" s="4">
        <v>576.71</v>
      </c>
      <c r="D217" s="4">
        <v>40.83</v>
      </c>
      <c r="E217" s="4">
        <v>17.420000000000002</v>
      </c>
      <c r="F217" s="4">
        <v>30.92</v>
      </c>
      <c r="G217" s="4">
        <v>351.99</v>
      </c>
      <c r="H217" s="4">
        <v>49.41</v>
      </c>
      <c r="I217" s="4">
        <v>36.200000000000003</v>
      </c>
      <c r="J217" s="4">
        <v>168.07</v>
      </c>
      <c r="K217" s="4">
        <v>34.61</v>
      </c>
      <c r="L217" s="4">
        <v>15.5</v>
      </c>
      <c r="M217" s="4"/>
      <c r="N217" s="4">
        <f t="shared" si="9"/>
        <v>1326.5096702298713</v>
      </c>
      <c r="O217" s="4">
        <f t="shared" si="10"/>
        <v>22.229670229871317</v>
      </c>
      <c r="P217" s="4">
        <f t="shared" si="11"/>
        <v>494.1582385288271</v>
      </c>
    </row>
    <row r="218" spans="1:16" x14ac:dyDescent="0.25">
      <c r="A218" s="9">
        <v>40612</v>
      </c>
      <c r="B218" s="4">
        <v>1295.1099999999999</v>
      </c>
      <c r="C218" s="4">
        <v>580.29999999999995</v>
      </c>
      <c r="D218" s="4">
        <v>40.98</v>
      </c>
      <c r="E218" s="4">
        <v>17.059999999999999</v>
      </c>
      <c r="F218" s="4">
        <v>31.08</v>
      </c>
      <c r="G218" s="4">
        <v>346.67</v>
      </c>
      <c r="H218" s="4">
        <v>48.76</v>
      </c>
      <c r="I218" s="4">
        <v>36.409999999999997</v>
      </c>
      <c r="J218" s="4">
        <v>166.14</v>
      </c>
      <c r="K218" s="4">
        <v>34.86</v>
      </c>
      <c r="L218" s="4">
        <v>15.35</v>
      </c>
      <c r="M218" s="4"/>
      <c r="N218" s="4">
        <f t="shared" si="9"/>
        <v>1329.7157156659755</v>
      </c>
      <c r="O218" s="4">
        <f t="shared" si="10"/>
        <v>34.605715665975595</v>
      </c>
      <c r="P218" s="4">
        <f t="shared" si="11"/>
        <v>1197.5555567543488</v>
      </c>
    </row>
    <row r="219" spans="1:16" x14ac:dyDescent="0.25">
      <c r="A219" s="9">
        <v>40611</v>
      </c>
      <c r="B219" s="4">
        <v>1320.02</v>
      </c>
      <c r="C219" s="4">
        <v>591.77</v>
      </c>
      <c r="D219" s="4">
        <v>41.65</v>
      </c>
      <c r="E219" s="4">
        <v>17.649999999999999</v>
      </c>
      <c r="F219" s="4">
        <v>31.33</v>
      </c>
      <c r="G219" s="4">
        <v>352.47</v>
      </c>
      <c r="H219" s="4">
        <v>50.13</v>
      </c>
      <c r="I219" s="4">
        <v>36.57</v>
      </c>
      <c r="J219" s="4">
        <v>169.05</v>
      </c>
      <c r="K219" s="4">
        <v>35.130000000000003</v>
      </c>
      <c r="L219" s="4">
        <v>15.78</v>
      </c>
      <c r="M219" s="4"/>
      <c r="N219" s="4">
        <f t="shared" si="9"/>
        <v>1350.7441495613666</v>
      </c>
      <c r="O219" s="4">
        <f t="shared" si="10"/>
        <v>30.72414956136663</v>
      </c>
      <c r="P219" s="4">
        <f t="shared" si="11"/>
        <v>943.97336626922527</v>
      </c>
    </row>
    <row r="220" spans="1:16" x14ac:dyDescent="0.25">
      <c r="A220" s="9">
        <v>40610</v>
      </c>
      <c r="B220" s="4">
        <v>1321.82</v>
      </c>
      <c r="C220" s="4">
        <v>592.30999999999995</v>
      </c>
      <c r="D220" s="4">
        <v>41.25</v>
      </c>
      <c r="E220" s="4">
        <v>16.940000000000001</v>
      </c>
      <c r="F220" s="4">
        <v>31.67</v>
      </c>
      <c r="G220" s="4">
        <v>355.76</v>
      </c>
      <c r="H220" s="4">
        <v>50.06</v>
      </c>
      <c r="I220" s="4">
        <v>36.51</v>
      </c>
      <c r="J220" s="4">
        <v>166.89</v>
      </c>
      <c r="K220" s="4">
        <v>35.29</v>
      </c>
      <c r="L220" s="4">
        <v>15.82</v>
      </c>
      <c r="M220" s="4"/>
      <c r="N220" s="4">
        <f t="shared" si="9"/>
        <v>1348.9277470137042</v>
      </c>
      <c r="O220" s="4">
        <f t="shared" si="10"/>
        <v>27.107747013704284</v>
      </c>
      <c r="P220" s="4">
        <f t="shared" si="11"/>
        <v>734.82994815899349</v>
      </c>
    </row>
    <row r="221" spans="1:16" x14ac:dyDescent="0.25">
      <c r="A221" s="9">
        <v>40609</v>
      </c>
      <c r="B221" s="4">
        <v>1310.1300000000001</v>
      </c>
      <c r="C221" s="4">
        <v>591.66</v>
      </c>
      <c r="D221" s="4">
        <v>41.06</v>
      </c>
      <c r="E221" s="4">
        <v>16.7</v>
      </c>
      <c r="F221" s="4">
        <v>31.5</v>
      </c>
      <c r="G221" s="4">
        <v>355.36</v>
      </c>
      <c r="H221" s="4">
        <v>49.42</v>
      </c>
      <c r="I221" s="4">
        <v>36.54</v>
      </c>
      <c r="J221" s="4">
        <v>169.08</v>
      </c>
      <c r="K221" s="4">
        <v>34.72</v>
      </c>
      <c r="L221" s="4">
        <v>15.45</v>
      </c>
      <c r="M221" s="4"/>
      <c r="N221" s="4">
        <f t="shared" si="9"/>
        <v>1338.6555195814799</v>
      </c>
      <c r="O221" s="4">
        <f t="shared" si="10"/>
        <v>28.525519581479784</v>
      </c>
      <c r="P221" s="4">
        <f t="shared" si="11"/>
        <v>813.70526739338663</v>
      </c>
    </row>
    <row r="222" spans="1:16" x14ac:dyDescent="0.25">
      <c r="A222" s="9">
        <v>40606</v>
      </c>
      <c r="B222" s="4">
        <v>1321.15</v>
      </c>
      <c r="C222" s="4">
        <v>600.62</v>
      </c>
      <c r="D222" s="4">
        <v>40.71</v>
      </c>
      <c r="E222" s="4">
        <v>17.079999999999998</v>
      </c>
      <c r="F222" s="4">
        <v>32.01</v>
      </c>
      <c r="G222" s="4">
        <v>360</v>
      </c>
      <c r="H222" s="4">
        <v>50.24</v>
      </c>
      <c r="I222" s="4">
        <v>37.369999999999997</v>
      </c>
      <c r="J222" s="4">
        <v>171.67</v>
      </c>
      <c r="K222" s="4">
        <v>35.270000000000003</v>
      </c>
      <c r="L222" s="4">
        <v>15.73</v>
      </c>
      <c r="M222" s="4"/>
      <c r="N222" s="4">
        <f t="shared" si="9"/>
        <v>1347.7647605315424</v>
      </c>
      <c r="O222" s="4">
        <f t="shared" si="10"/>
        <v>26.614760531542288</v>
      </c>
      <c r="P222" s="4">
        <f t="shared" si="11"/>
        <v>708.34547815134113</v>
      </c>
    </row>
    <row r="223" spans="1:16" x14ac:dyDescent="0.25">
      <c r="A223" s="9">
        <v>40605</v>
      </c>
      <c r="B223" s="4">
        <v>1330.97</v>
      </c>
      <c r="C223" s="4">
        <v>609.55999999999995</v>
      </c>
      <c r="D223" s="4">
        <v>39.99</v>
      </c>
      <c r="E223" s="4">
        <v>16.86</v>
      </c>
      <c r="F223" s="4">
        <v>32.93</v>
      </c>
      <c r="G223" s="4">
        <v>359.56</v>
      </c>
      <c r="H223" s="4">
        <v>50.26</v>
      </c>
      <c r="I223" s="4">
        <v>37.78</v>
      </c>
      <c r="J223" s="4">
        <v>172.79</v>
      </c>
      <c r="K223" s="4">
        <v>35.049999999999997</v>
      </c>
      <c r="L223" s="4">
        <v>15.93</v>
      </c>
      <c r="M223" s="4"/>
      <c r="N223" s="4">
        <f t="shared" si="9"/>
        <v>1345.8820522122901</v>
      </c>
      <c r="O223" s="4">
        <f t="shared" si="10"/>
        <v>14.912052212290064</v>
      </c>
      <c r="P223" s="4">
        <f t="shared" si="11"/>
        <v>222.36930118206499</v>
      </c>
    </row>
    <row r="224" spans="1:16" x14ac:dyDescent="0.25">
      <c r="A224" s="9">
        <v>40604</v>
      </c>
      <c r="B224" s="4">
        <v>1308.44</v>
      </c>
      <c r="C224" s="4">
        <v>600.79</v>
      </c>
      <c r="D224" s="4">
        <v>39.03</v>
      </c>
      <c r="E224" s="4">
        <v>16.63</v>
      </c>
      <c r="F224" s="4">
        <v>32.68</v>
      </c>
      <c r="G224" s="4">
        <v>352.12</v>
      </c>
      <c r="H224" s="4">
        <v>48.68</v>
      </c>
      <c r="I224" s="4">
        <v>38.11</v>
      </c>
      <c r="J224" s="4">
        <v>172.02</v>
      </c>
      <c r="K224" s="4">
        <v>34.479999999999997</v>
      </c>
      <c r="L224" s="4">
        <v>15.58</v>
      </c>
      <c r="M224" s="4"/>
      <c r="N224" s="4">
        <f t="shared" si="9"/>
        <v>1319.2106991188039</v>
      </c>
      <c r="O224" s="4">
        <f t="shared" si="10"/>
        <v>10.770699118803805</v>
      </c>
      <c r="P224" s="4">
        <f t="shared" si="11"/>
        <v>116.00795950780105</v>
      </c>
    </row>
    <row r="225" spans="1:16" x14ac:dyDescent="0.25">
      <c r="A225" s="9">
        <v>40603</v>
      </c>
      <c r="B225" s="4">
        <v>1306.33</v>
      </c>
      <c r="C225" s="4">
        <v>600.76</v>
      </c>
      <c r="D225" s="4">
        <v>38.56</v>
      </c>
      <c r="E225" s="4">
        <v>16.100000000000001</v>
      </c>
      <c r="F225" s="4">
        <v>32.29</v>
      </c>
      <c r="G225" s="4">
        <v>349.31</v>
      </c>
      <c r="H225" s="4">
        <v>48.75</v>
      </c>
      <c r="I225" s="4">
        <v>37.36</v>
      </c>
      <c r="J225" s="4">
        <v>169.44</v>
      </c>
      <c r="K225" s="4">
        <v>33.97</v>
      </c>
      <c r="L225" s="4">
        <v>15.63</v>
      </c>
      <c r="M225" s="4"/>
      <c r="N225" s="4">
        <f t="shared" si="9"/>
        <v>1307.7648580474947</v>
      </c>
      <c r="O225" s="4">
        <f t="shared" si="10"/>
        <v>1.4348580474947994</v>
      </c>
      <c r="P225" s="4">
        <f t="shared" si="11"/>
        <v>2.0588176164605878</v>
      </c>
    </row>
    <row r="226" spans="1:16" x14ac:dyDescent="0.25">
      <c r="A226" s="9">
        <v>40602</v>
      </c>
      <c r="B226" s="4">
        <v>1327.22</v>
      </c>
      <c r="C226" s="4">
        <v>613.4</v>
      </c>
      <c r="D226" s="4">
        <v>38.979999999999997</v>
      </c>
      <c r="E226" s="4">
        <v>16.399999999999999</v>
      </c>
      <c r="F226" s="4">
        <v>33.51</v>
      </c>
      <c r="G226" s="4">
        <v>353.21</v>
      </c>
      <c r="H226" s="4">
        <v>49.5</v>
      </c>
      <c r="I226" s="4">
        <v>37.53</v>
      </c>
      <c r="J226" s="4">
        <v>173.29</v>
      </c>
      <c r="K226" s="4">
        <v>34.5</v>
      </c>
      <c r="L226" s="4">
        <v>15.98</v>
      </c>
      <c r="M226" s="4"/>
      <c r="N226" s="4">
        <f t="shared" si="9"/>
        <v>1331.1925066145277</v>
      </c>
      <c r="O226" s="4">
        <f t="shared" si="10"/>
        <v>3.9725066145276742</v>
      </c>
      <c r="P226" s="4">
        <f t="shared" si="11"/>
        <v>15.780808802466124</v>
      </c>
    </row>
    <row r="227" spans="1:16" x14ac:dyDescent="0.25">
      <c r="A227" s="9">
        <v>40599</v>
      </c>
      <c r="B227" s="4">
        <v>1319.88</v>
      </c>
      <c r="C227" s="4">
        <v>610.04</v>
      </c>
      <c r="D227" s="4">
        <v>39.01</v>
      </c>
      <c r="E227" s="4">
        <v>16.5</v>
      </c>
      <c r="F227" s="4">
        <v>33.630000000000003</v>
      </c>
      <c r="G227" s="4">
        <v>348.16</v>
      </c>
      <c r="H227" s="4">
        <v>48.93</v>
      </c>
      <c r="I227" s="4">
        <v>39.479999999999997</v>
      </c>
      <c r="J227" s="4">
        <v>177.24</v>
      </c>
      <c r="K227" s="4">
        <v>34.630000000000003</v>
      </c>
      <c r="L227" s="4">
        <v>15.89</v>
      </c>
      <c r="M227" s="4"/>
      <c r="N227" s="4">
        <f t="shared" ref="N227:N264" si="12">SUMPRODUCT($C$8:$L$8,C227:L227)</f>
        <v>1329.7598143287366</v>
      </c>
      <c r="O227" s="4">
        <f t="shared" ref="O227:O264" si="13">N227-B227</f>
        <v>9.8798143287365292</v>
      </c>
      <c r="P227" s="4">
        <f t="shared" ref="P227:P264" si="14">O227^2</f>
        <v>97.610731170307631</v>
      </c>
    </row>
    <row r="228" spans="1:16" x14ac:dyDescent="0.25">
      <c r="A228" s="9">
        <v>40598</v>
      </c>
      <c r="B228" s="4">
        <v>1306.0999999999999</v>
      </c>
      <c r="C228" s="4">
        <v>608.82000000000005</v>
      </c>
      <c r="D228" s="4">
        <v>38.78</v>
      </c>
      <c r="E228" s="4">
        <v>16.37</v>
      </c>
      <c r="F228" s="4">
        <v>33.090000000000003</v>
      </c>
      <c r="G228" s="4">
        <v>342.88</v>
      </c>
      <c r="H228" s="4">
        <v>48.36</v>
      </c>
      <c r="I228" s="4">
        <v>39.659999999999997</v>
      </c>
      <c r="J228" s="4">
        <v>177.75</v>
      </c>
      <c r="K228" s="4">
        <v>33.450000000000003</v>
      </c>
      <c r="L228" s="4">
        <v>15.85</v>
      </c>
      <c r="M228" s="4"/>
      <c r="N228" s="4">
        <f t="shared" si="12"/>
        <v>1312.4687126088584</v>
      </c>
      <c r="O228" s="4">
        <f t="shared" si="13"/>
        <v>6.3687126088584591</v>
      </c>
      <c r="P228" s="4">
        <f t="shared" si="14"/>
        <v>40.560500294232718</v>
      </c>
    </row>
    <row r="229" spans="1:16" x14ac:dyDescent="0.25">
      <c r="A229" s="9">
        <v>40597</v>
      </c>
      <c r="B229" s="4">
        <v>1307.4000000000001</v>
      </c>
      <c r="C229" s="4">
        <v>611.32000000000005</v>
      </c>
      <c r="D229" s="4">
        <v>38.020000000000003</v>
      </c>
      <c r="E229" s="4">
        <v>16.579999999999998</v>
      </c>
      <c r="F229" s="4">
        <v>32.85</v>
      </c>
      <c r="G229" s="4">
        <v>342.62</v>
      </c>
      <c r="H229" s="4">
        <v>48.04</v>
      </c>
      <c r="I229" s="4">
        <v>39.99</v>
      </c>
      <c r="J229" s="4">
        <v>176.68</v>
      </c>
      <c r="K229" s="4">
        <v>33.380000000000003</v>
      </c>
      <c r="L229" s="4">
        <v>16.649999999999999</v>
      </c>
      <c r="M229" s="4"/>
      <c r="N229" s="4">
        <f t="shared" si="12"/>
        <v>1300.8934478645995</v>
      </c>
      <c r="O229" s="4">
        <f t="shared" si="13"/>
        <v>-6.506552135400625</v>
      </c>
      <c r="P229" s="4">
        <f t="shared" si="14"/>
        <v>42.335220690686434</v>
      </c>
    </row>
    <row r="230" spans="1:16" x14ac:dyDescent="0.25">
      <c r="A230" s="9">
        <v>40596</v>
      </c>
      <c r="B230" s="4">
        <v>1315.44</v>
      </c>
      <c r="C230" s="4">
        <v>610.21</v>
      </c>
      <c r="D230" s="4">
        <v>38.51</v>
      </c>
      <c r="E230" s="4">
        <v>16.91</v>
      </c>
      <c r="F230" s="4">
        <v>33.65</v>
      </c>
      <c r="G230" s="4">
        <v>338.61</v>
      </c>
      <c r="H230" s="4">
        <v>49.01</v>
      </c>
      <c r="I230" s="4">
        <v>40.22</v>
      </c>
      <c r="J230" s="4">
        <v>180.42</v>
      </c>
      <c r="K230" s="4">
        <v>33.74</v>
      </c>
      <c r="L230" s="4">
        <v>16.920000000000002</v>
      </c>
      <c r="M230" s="4"/>
      <c r="N230" s="4">
        <f t="shared" si="12"/>
        <v>1317.6488174319595</v>
      </c>
      <c r="O230" s="4">
        <f t="shared" si="13"/>
        <v>2.20881743195946</v>
      </c>
      <c r="P230" s="4">
        <f t="shared" si="14"/>
        <v>4.8788744477279842</v>
      </c>
    </row>
    <row r="231" spans="1:16" x14ac:dyDescent="0.25">
      <c r="A231" s="9">
        <v>40592</v>
      </c>
      <c r="B231" s="4">
        <v>1343.01</v>
      </c>
      <c r="C231" s="4">
        <v>630.08000000000004</v>
      </c>
      <c r="D231" s="4">
        <v>39.299999999999997</v>
      </c>
      <c r="E231" s="4">
        <v>17.66</v>
      </c>
      <c r="F231" s="4">
        <v>34.53</v>
      </c>
      <c r="G231" s="4">
        <v>350.56</v>
      </c>
      <c r="H231" s="4">
        <v>50.98</v>
      </c>
      <c r="I231" s="4">
        <v>41.57</v>
      </c>
      <c r="J231" s="4">
        <v>186.5</v>
      </c>
      <c r="K231" s="4">
        <v>35.39</v>
      </c>
      <c r="L231" s="4">
        <v>17.73</v>
      </c>
      <c r="M231" s="4"/>
      <c r="N231" s="4">
        <f t="shared" si="12"/>
        <v>1359.2074660864964</v>
      </c>
      <c r="O231" s="4">
        <f t="shared" si="13"/>
        <v>16.197466086496433</v>
      </c>
      <c r="P231" s="4">
        <f t="shared" si="14"/>
        <v>262.3579076232021</v>
      </c>
    </row>
    <row r="232" spans="1:16" x14ac:dyDescent="0.25">
      <c r="A232" s="9">
        <v>40591</v>
      </c>
      <c r="B232" s="4">
        <v>1340.43</v>
      </c>
      <c r="C232" s="4">
        <v>625.26</v>
      </c>
      <c r="D232" s="4">
        <v>39.29</v>
      </c>
      <c r="E232" s="4">
        <v>17.77</v>
      </c>
      <c r="F232" s="4">
        <v>34.69</v>
      </c>
      <c r="G232" s="4">
        <v>358.3</v>
      </c>
      <c r="H232" s="4">
        <v>50.8</v>
      </c>
      <c r="I232" s="4">
        <v>42.67</v>
      </c>
      <c r="J232" s="4">
        <v>187.76</v>
      </c>
      <c r="K232" s="4">
        <v>34.979999999999997</v>
      </c>
      <c r="L232" s="4">
        <v>17.88</v>
      </c>
      <c r="M232" s="4"/>
      <c r="N232" s="4">
        <f t="shared" si="12"/>
        <v>1354.6267161608332</v>
      </c>
      <c r="O232" s="4">
        <f t="shared" si="13"/>
        <v>14.196716160833148</v>
      </c>
      <c r="P232" s="4">
        <f t="shared" si="14"/>
        <v>201.54674975126107</v>
      </c>
    </row>
    <row r="233" spans="1:16" x14ac:dyDescent="0.25">
      <c r="A233" s="9">
        <v>40590</v>
      </c>
      <c r="B233" s="4">
        <v>1336.32</v>
      </c>
      <c r="C233" s="4">
        <v>624.22</v>
      </c>
      <c r="D233" s="4">
        <v>39.39</v>
      </c>
      <c r="E233" s="4">
        <v>17.760000000000002</v>
      </c>
      <c r="F233" s="4">
        <v>34.46</v>
      </c>
      <c r="G233" s="4">
        <v>363.13</v>
      </c>
      <c r="H233" s="4">
        <v>50.48</v>
      </c>
      <c r="I233" s="4">
        <v>42.79</v>
      </c>
      <c r="J233" s="4">
        <v>186.62</v>
      </c>
      <c r="K233" s="4">
        <v>34.69</v>
      </c>
      <c r="L233" s="4">
        <v>17.88</v>
      </c>
      <c r="M233" s="4"/>
      <c r="N233" s="4">
        <f t="shared" si="12"/>
        <v>1350.7391820150679</v>
      </c>
      <c r="O233" s="4">
        <f t="shared" si="13"/>
        <v>14.419182015067918</v>
      </c>
      <c r="P233" s="4">
        <f t="shared" si="14"/>
        <v>207.91280998365809</v>
      </c>
    </row>
    <row r="234" spans="1:16" x14ac:dyDescent="0.25">
      <c r="A234" s="9">
        <v>40589</v>
      </c>
      <c r="B234" s="4">
        <v>1328.01</v>
      </c>
      <c r="C234" s="4">
        <v>624.15</v>
      </c>
      <c r="D234" s="4">
        <v>38.99</v>
      </c>
      <c r="E234" s="4">
        <v>17.2</v>
      </c>
      <c r="F234" s="4">
        <v>34.46</v>
      </c>
      <c r="G234" s="4">
        <v>359.9</v>
      </c>
      <c r="H234" s="4">
        <v>50.44</v>
      </c>
      <c r="I234" s="4">
        <v>42.95</v>
      </c>
      <c r="J234" s="4">
        <v>189.03</v>
      </c>
      <c r="K234" s="4">
        <v>33.94</v>
      </c>
      <c r="L234" s="4">
        <v>17.88</v>
      </c>
      <c r="M234" s="4"/>
      <c r="N234" s="4">
        <f t="shared" si="12"/>
        <v>1340.1900857421849</v>
      </c>
      <c r="O234" s="4">
        <f t="shared" si="13"/>
        <v>12.180085742184929</v>
      </c>
      <c r="P234" s="4">
        <f t="shared" si="14"/>
        <v>148.35448868697659</v>
      </c>
    </row>
    <row r="235" spans="1:16" x14ac:dyDescent="0.25">
      <c r="A235" s="9">
        <v>40588</v>
      </c>
      <c r="B235" s="4">
        <v>1332.32</v>
      </c>
      <c r="C235" s="4">
        <v>628.15</v>
      </c>
      <c r="D235" s="4">
        <v>38.56</v>
      </c>
      <c r="E235" s="4">
        <v>16.89</v>
      </c>
      <c r="F235" s="4">
        <v>33.86</v>
      </c>
      <c r="G235" s="4">
        <v>359.18</v>
      </c>
      <c r="H235" s="4">
        <v>50.87</v>
      </c>
      <c r="I235" s="4">
        <v>42.1</v>
      </c>
      <c r="J235" s="4">
        <v>190.42</v>
      </c>
      <c r="K235" s="4">
        <v>33.86</v>
      </c>
      <c r="L235" s="4">
        <v>17.95</v>
      </c>
      <c r="M235" s="4"/>
      <c r="N235" s="4">
        <f t="shared" si="12"/>
        <v>1333.9986958635795</v>
      </c>
      <c r="O235" s="4">
        <f t="shared" si="13"/>
        <v>1.6786958635796054</v>
      </c>
      <c r="P235" s="4">
        <f t="shared" si="14"/>
        <v>2.8180198023992773</v>
      </c>
    </row>
    <row r="236" spans="1:16" x14ac:dyDescent="0.25">
      <c r="A236" s="9">
        <v>40585</v>
      </c>
      <c r="B236" s="4">
        <v>1329.15</v>
      </c>
      <c r="C236" s="4">
        <v>624.5</v>
      </c>
      <c r="D236" s="4">
        <v>38.39</v>
      </c>
      <c r="E236" s="4">
        <v>16.850000000000001</v>
      </c>
      <c r="F236" s="4">
        <v>34.51</v>
      </c>
      <c r="G236" s="4">
        <v>356.85</v>
      </c>
      <c r="H236" s="4">
        <v>50.17</v>
      </c>
      <c r="I236" s="4">
        <v>41.43</v>
      </c>
      <c r="J236" s="4">
        <v>189.25</v>
      </c>
      <c r="K236" s="4">
        <v>33.67</v>
      </c>
      <c r="L236" s="4">
        <v>17.89</v>
      </c>
      <c r="M236" s="4"/>
      <c r="N236" s="4">
        <f t="shared" si="12"/>
        <v>1330.2376251117996</v>
      </c>
      <c r="O236" s="4">
        <f t="shared" si="13"/>
        <v>1.0876251117995253</v>
      </c>
      <c r="P236" s="4">
        <f t="shared" si="14"/>
        <v>1.1829283838169298</v>
      </c>
    </row>
    <row r="237" spans="1:16" x14ac:dyDescent="0.25">
      <c r="A237" s="9">
        <v>40584</v>
      </c>
      <c r="B237" s="4">
        <v>1321.87</v>
      </c>
      <c r="C237" s="4">
        <v>616.44000000000005</v>
      </c>
      <c r="D237" s="4">
        <v>38.35</v>
      </c>
      <c r="E237" s="4">
        <v>16.62</v>
      </c>
      <c r="F237" s="4">
        <v>34.49</v>
      </c>
      <c r="G237" s="4">
        <v>354.54</v>
      </c>
      <c r="H237" s="4">
        <v>49.51</v>
      </c>
      <c r="I237" s="4">
        <v>40.75</v>
      </c>
      <c r="J237" s="4">
        <v>186.21</v>
      </c>
      <c r="K237" s="4">
        <v>33.57</v>
      </c>
      <c r="L237" s="4">
        <v>17.68</v>
      </c>
      <c r="M237" s="4"/>
      <c r="N237" s="4">
        <f t="shared" si="12"/>
        <v>1323.4780117970968</v>
      </c>
      <c r="O237" s="4">
        <f t="shared" si="13"/>
        <v>1.6080117970968786</v>
      </c>
      <c r="P237" s="4">
        <f t="shared" si="14"/>
        <v>2.5857019396027332</v>
      </c>
    </row>
    <row r="238" spans="1:16" x14ac:dyDescent="0.25">
      <c r="A238" s="9">
        <v>40583</v>
      </c>
      <c r="B238" s="4">
        <v>1320.88</v>
      </c>
      <c r="C238" s="4">
        <v>616.5</v>
      </c>
      <c r="D238" s="4">
        <v>38.19</v>
      </c>
      <c r="E238" s="4">
        <v>16.43</v>
      </c>
      <c r="F238" s="4">
        <v>31.95</v>
      </c>
      <c r="G238" s="4">
        <v>358.16</v>
      </c>
      <c r="H238" s="4">
        <v>48.62</v>
      </c>
      <c r="I238" s="4">
        <v>47.99</v>
      </c>
      <c r="J238" s="4">
        <v>185.3</v>
      </c>
      <c r="K238" s="4">
        <v>33.01</v>
      </c>
      <c r="L238" s="4">
        <v>17.66</v>
      </c>
      <c r="M238" s="4"/>
      <c r="N238" s="4">
        <f t="shared" si="12"/>
        <v>1299.1425277478597</v>
      </c>
      <c r="O238" s="4">
        <f t="shared" si="13"/>
        <v>-21.737472252140378</v>
      </c>
      <c r="P238" s="4">
        <f t="shared" si="14"/>
        <v>472.51769991257288</v>
      </c>
    </row>
    <row r="239" spans="1:16" x14ac:dyDescent="0.25">
      <c r="A239" s="9">
        <v>40582</v>
      </c>
      <c r="B239" s="4">
        <v>1324.57</v>
      </c>
      <c r="C239" s="4">
        <v>618.38</v>
      </c>
      <c r="D239" s="4">
        <v>38.79</v>
      </c>
      <c r="E239" s="4">
        <v>16.600000000000001</v>
      </c>
      <c r="F239" s="4">
        <v>32.64</v>
      </c>
      <c r="G239" s="4">
        <v>355.2</v>
      </c>
      <c r="H239" s="4">
        <v>48.83</v>
      </c>
      <c r="I239" s="4">
        <v>48.1</v>
      </c>
      <c r="J239" s="4">
        <v>183.06</v>
      </c>
      <c r="K239" s="4">
        <v>33.57</v>
      </c>
      <c r="L239" s="4">
        <v>17.690000000000001</v>
      </c>
      <c r="M239" s="4"/>
      <c r="N239" s="4">
        <f t="shared" si="12"/>
        <v>1316.0369897135809</v>
      </c>
      <c r="O239" s="4">
        <f t="shared" si="13"/>
        <v>-8.5330102864190849</v>
      </c>
      <c r="P239" s="4">
        <f t="shared" si="14"/>
        <v>72.812264548133911</v>
      </c>
    </row>
    <row r="240" spans="1:16" x14ac:dyDescent="0.25">
      <c r="A240" s="9">
        <v>40581</v>
      </c>
      <c r="B240" s="4">
        <v>1319.05</v>
      </c>
      <c r="C240" s="4">
        <v>614.29</v>
      </c>
      <c r="D240" s="4">
        <v>38.380000000000003</v>
      </c>
      <c r="E240" s="4">
        <v>16.8</v>
      </c>
      <c r="F240" s="4">
        <v>32.24</v>
      </c>
      <c r="G240" s="4">
        <v>351.88</v>
      </c>
      <c r="H240" s="4">
        <v>48.82</v>
      </c>
      <c r="I240" s="4">
        <v>47.39</v>
      </c>
      <c r="J240" s="4">
        <v>176.43</v>
      </c>
      <c r="K240" s="4">
        <v>33.56</v>
      </c>
      <c r="L240" s="4">
        <v>17.55</v>
      </c>
      <c r="M240" s="4"/>
      <c r="N240" s="4">
        <f t="shared" si="12"/>
        <v>1307.2118365702067</v>
      </c>
      <c r="O240" s="4">
        <f t="shared" si="13"/>
        <v>-11.838163429793212</v>
      </c>
      <c r="P240" s="4">
        <f t="shared" si="14"/>
        <v>140.14211339049339</v>
      </c>
    </row>
    <row r="241" spans="1:16" x14ac:dyDescent="0.25">
      <c r="A241" s="9">
        <v>40578</v>
      </c>
      <c r="B241" s="4">
        <v>1310.87</v>
      </c>
      <c r="C241" s="4">
        <v>610.98</v>
      </c>
      <c r="D241" s="4">
        <v>38.79</v>
      </c>
      <c r="E241" s="4">
        <v>16.79</v>
      </c>
      <c r="F241" s="4">
        <v>32.21</v>
      </c>
      <c r="G241" s="4">
        <v>346.5</v>
      </c>
      <c r="H241" s="4">
        <v>48.65</v>
      </c>
      <c r="I241" s="4">
        <v>47.88</v>
      </c>
      <c r="J241" s="4">
        <v>175.93</v>
      </c>
      <c r="K241" s="4">
        <v>33.36</v>
      </c>
      <c r="L241" s="4">
        <v>17.170000000000002</v>
      </c>
      <c r="M241" s="4"/>
      <c r="N241" s="4">
        <f t="shared" si="12"/>
        <v>1308.7368241954885</v>
      </c>
      <c r="O241" s="4">
        <f t="shared" si="13"/>
        <v>-2.1331758045114384</v>
      </c>
      <c r="P241" s="4">
        <f t="shared" si="14"/>
        <v>4.5504390129530226</v>
      </c>
    </row>
    <row r="242" spans="1:16" x14ac:dyDescent="0.25">
      <c r="A242" s="9">
        <v>40577</v>
      </c>
      <c r="B242" s="4">
        <v>1307.0999999999999</v>
      </c>
      <c r="C242" s="4">
        <v>610.15</v>
      </c>
      <c r="D242" s="4">
        <v>38.729999999999997</v>
      </c>
      <c r="E242" s="4">
        <v>16.690000000000001</v>
      </c>
      <c r="F242" s="4">
        <v>32.049999999999997</v>
      </c>
      <c r="G242" s="4">
        <v>343.44</v>
      </c>
      <c r="H242" s="4">
        <v>48.81</v>
      </c>
      <c r="I242" s="4">
        <v>48.11</v>
      </c>
      <c r="J242" s="4">
        <v>173.71</v>
      </c>
      <c r="K242" s="4">
        <v>33.53</v>
      </c>
      <c r="L242" s="4">
        <v>17.05</v>
      </c>
      <c r="M242" s="4"/>
      <c r="N242" s="4">
        <f t="shared" si="12"/>
        <v>1308.6838512701122</v>
      </c>
      <c r="O242" s="4">
        <f t="shared" si="13"/>
        <v>1.5838512701122909</v>
      </c>
      <c r="P242" s="4">
        <f t="shared" si="14"/>
        <v>2.5085848458363169</v>
      </c>
    </row>
    <row r="243" spans="1:16" x14ac:dyDescent="0.25">
      <c r="A243" s="9">
        <v>40576</v>
      </c>
      <c r="B243" s="4">
        <v>1304.03</v>
      </c>
      <c r="C243" s="4">
        <v>612</v>
      </c>
      <c r="D243" s="4">
        <v>39.46</v>
      </c>
      <c r="E243" s="4">
        <v>16.57</v>
      </c>
      <c r="F243" s="4">
        <v>31.88</v>
      </c>
      <c r="G243" s="4">
        <v>344.32</v>
      </c>
      <c r="H243" s="4">
        <v>48.2</v>
      </c>
      <c r="I243" s="4">
        <v>48.06</v>
      </c>
      <c r="J243" s="4">
        <v>173.53</v>
      </c>
      <c r="K243" s="4">
        <v>33.43</v>
      </c>
      <c r="L243" s="4">
        <v>17.190000000000001</v>
      </c>
      <c r="M243" s="4"/>
      <c r="N243" s="4">
        <f t="shared" si="12"/>
        <v>1314.0272795315927</v>
      </c>
      <c r="O243" s="4">
        <f t="shared" si="13"/>
        <v>9.9972795315927669</v>
      </c>
      <c r="P243" s="4">
        <f t="shared" si="14"/>
        <v>99.945598032803687</v>
      </c>
    </row>
    <row r="244" spans="1:16" x14ac:dyDescent="0.25">
      <c r="A244" s="9">
        <v>40575</v>
      </c>
      <c r="B244" s="4">
        <v>1307.5899999999999</v>
      </c>
      <c r="C244" s="4">
        <v>611.04</v>
      </c>
      <c r="D244" s="4">
        <v>38.5</v>
      </c>
      <c r="E244" s="4">
        <v>16.38</v>
      </c>
      <c r="F244" s="4">
        <v>31.64</v>
      </c>
      <c r="G244" s="4">
        <v>345.03</v>
      </c>
      <c r="H244" s="4">
        <v>48.37</v>
      </c>
      <c r="I244" s="4">
        <v>49.07</v>
      </c>
      <c r="J244" s="4">
        <v>172.11</v>
      </c>
      <c r="K244" s="4">
        <v>33.51</v>
      </c>
      <c r="L244" s="4">
        <v>17.2</v>
      </c>
      <c r="M244" s="4"/>
      <c r="N244" s="4">
        <f t="shared" si="12"/>
        <v>1301.8998599429094</v>
      </c>
      <c r="O244" s="4">
        <f t="shared" si="13"/>
        <v>-5.6901400570905025</v>
      </c>
      <c r="P244" s="4">
        <f t="shared" si="14"/>
        <v>32.377693869305908</v>
      </c>
    </row>
    <row r="245" spans="1:16" x14ac:dyDescent="0.25">
      <c r="A245" s="9">
        <v>40574</v>
      </c>
      <c r="B245" s="4">
        <v>1286.1199999999999</v>
      </c>
      <c r="C245" s="4">
        <v>600.36</v>
      </c>
      <c r="D245" s="4">
        <v>38.380000000000003</v>
      </c>
      <c r="E245" s="4">
        <v>16.12</v>
      </c>
      <c r="F245" s="4">
        <v>30.36</v>
      </c>
      <c r="G245" s="4">
        <v>339.32</v>
      </c>
      <c r="H245" s="4">
        <v>47.7</v>
      </c>
      <c r="I245" s="4">
        <v>48.32</v>
      </c>
      <c r="J245" s="4">
        <v>169.64</v>
      </c>
      <c r="K245" s="4">
        <v>33.049999999999997</v>
      </c>
      <c r="L245" s="4">
        <v>16.559999999999999</v>
      </c>
      <c r="M245" s="4"/>
      <c r="N245" s="4">
        <f t="shared" si="12"/>
        <v>1283.281722477444</v>
      </c>
      <c r="O245" s="4">
        <f t="shared" si="13"/>
        <v>-2.8382775225559271</v>
      </c>
      <c r="P245" s="4">
        <f t="shared" si="14"/>
        <v>8.0558192950462111</v>
      </c>
    </row>
    <row r="246" spans="1:16" x14ac:dyDescent="0.25">
      <c r="A246" s="9">
        <v>40571</v>
      </c>
      <c r="B246" s="4">
        <v>1276.3399999999999</v>
      </c>
      <c r="C246" s="4">
        <v>600.99</v>
      </c>
      <c r="D246" s="4">
        <v>38.21</v>
      </c>
      <c r="E246" s="4">
        <v>15.83</v>
      </c>
      <c r="F246" s="4">
        <v>30.31</v>
      </c>
      <c r="G246" s="4">
        <v>336.1</v>
      </c>
      <c r="H246" s="4">
        <v>46.98</v>
      </c>
      <c r="I246" s="4">
        <v>47.75</v>
      </c>
      <c r="J246" s="4">
        <v>171.14</v>
      </c>
      <c r="K246" s="4">
        <v>32.49</v>
      </c>
      <c r="L246" s="4">
        <v>16.350000000000001</v>
      </c>
      <c r="M246" s="4"/>
      <c r="N246" s="4">
        <f t="shared" si="12"/>
        <v>1274.1401772545835</v>
      </c>
      <c r="O246" s="4">
        <f t="shared" si="13"/>
        <v>-2.1998227454164407</v>
      </c>
      <c r="P246" s="4">
        <f t="shared" si="14"/>
        <v>4.8392201112515263</v>
      </c>
    </row>
    <row r="247" spans="1:16" x14ac:dyDescent="0.25">
      <c r="A247" s="9">
        <v>40570</v>
      </c>
      <c r="B247" s="4">
        <v>1299.54</v>
      </c>
      <c r="C247" s="4">
        <v>616.79</v>
      </c>
      <c r="D247" s="4">
        <v>38.94</v>
      </c>
      <c r="E247" s="4">
        <v>16.2</v>
      </c>
      <c r="F247" s="4">
        <v>30.96</v>
      </c>
      <c r="G247" s="4">
        <v>343.21</v>
      </c>
      <c r="H247" s="4">
        <v>48.34</v>
      </c>
      <c r="I247" s="4">
        <v>47.99</v>
      </c>
      <c r="J247" s="4">
        <v>184.45</v>
      </c>
      <c r="K247" s="4">
        <v>33.85</v>
      </c>
      <c r="L247" s="4">
        <v>16.739999999999998</v>
      </c>
      <c r="M247" s="4"/>
      <c r="N247" s="4">
        <f t="shared" si="12"/>
        <v>1307.6578857002701</v>
      </c>
      <c r="O247" s="4">
        <f t="shared" si="13"/>
        <v>8.1178857002701079</v>
      </c>
      <c r="P247" s="4">
        <f t="shared" si="14"/>
        <v>65.900068242649894</v>
      </c>
    </row>
    <row r="248" spans="1:16" x14ac:dyDescent="0.25">
      <c r="A248" s="9">
        <v>40569</v>
      </c>
      <c r="B248" s="4">
        <v>1296.6300000000001</v>
      </c>
      <c r="C248" s="4">
        <v>616.5</v>
      </c>
      <c r="D248" s="4">
        <v>39.659999999999997</v>
      </c>
      <c r="E248" s="4">
        <v>15.57</v>
      </c>
      <c r="F248" s="4">
        <v>31.06</v>
      </c>
      <c r="G248" s="4">
        <v>343.85</v>
      </c>
      <c r="H248" s="4">
        <v>48.44</v>
      </c>
      <c r="I248" s="4">
        <v>48.02</v>
      </c>
      <c r="J248" s="4">
        <v>175.39</v>
      </c>
      <c r="K248" s="4">
        <v>33.520000000000003</v>
      </c>
      <c r="L248" s="4">
        <v>15.79</v>
      </c>
      <c r="M248" s="4"/>
      <c r="N248" s="4">
        <f t="shared" si="12"/>
        <v>1314.8773089339104</v>
      </c>
      <c r="O248" s="4">
        <f t="shared" si="13"/>
        <v>18.24730893391029</v>
      </c>
      <c r="P248" s="4">
        <f t="shared" si="14"/>
        <v>332.96428332956231</v>
      </c>
    </row>
    <row r="249" spans="1:16" x14ac:dyDescent="0.25">
      <c r="A249" s="9">
        <v>40568</v>
      </c>
      <c r="B249" s="4">
        <v>1291.18</v>
      </c>
      <c r="C249" s="4">
        <v>619.91</v>
      </c>
      <c r="D249" s="4">
        <v>38.159999999999997</v>
      </c>
      <c r="E249" s="4">
        <v>16.02</v>
      </c>
      <c r="F249" s="4">
        <v>30.91</v>
      </c>
      <c r="G249" s="4">
        <v>341.4</v>
      </c>
      <c r="H249" s="4">
        <v>48.16</v>
      </c>
      <c r="I249" s="4">
        <v>47.82</v>
      </c>
      <c r="J249" s="4">
        <v>176.7</v>
      </c>
      <c r="K249" s="4">
        <v>33.56</v>
      </c>
      <c r="L249" s="4">
        <v>15.53</v>
      </c>
      <c r="M249" s="4"/>
      <c r="N249" s="4">
        <f t="shared" si="12"/>
        <v>1296.1037668333129</v>
      </c>
      <c r="O249" s="4">
        <f t="shared" si="13"/>
        <v>4.9237668333128113</v>
      </c>
      <c r="P249" s="4">
        <f t="shared" si="14"/>
        <v>24.243479828831269</v>
      </c>
    </row>
    <row r="250" spans="1:16" x14ac:dyDescent="0.25">
      <c r="A250" s="9">
        <v>40567</v>
      </c>
      <c r="B250" s="4">
        <v>1290.8399999999999</v>
      </c>
      <c r="C250" s="4">
        <v>611.08000000000004</v>
      </c>
      <c r="D250" s="4">
        <v>38.31</v>
      </c>
      <c r="E250" s="4">
        <v>16.09</v>
      </c>
      <c r="F250" s="4">
        <v>30.51</v>
      </c>
      <c r="G250" s="4">
        <v>337.45</v>
      </c>
      <c r="H250" s="4">
        <v>48.27</v>
      </c>
      <c r="I250" s="4">
        <v>49.43</v>
      </c>
      <c r="J250" s="4">
        <v>176.85</v>
      </c>
      <c r="K250" s="4">
        <v>34.03</v>
      </c>
      <c r="L250" s="4">
        <v>15.75</v>
      </c>
      <c r="M250" s="4"/>
      <c r="N250" s="4">
        <f t="shared" si="12"/>
        <v>1296.462155554932</v>
      </c>
      <c r="O250" s="4">
        <f t="shared" si="13"/>
        <v>5.6221555549320783</v>
      </c>
      <c r="P250" s="4">
        <f t="shared" si="14"/>
        <v>31.608633083853626</v>
      </c>
    </row>
    <row r="251" spans="1:16" x14ac:dyDescent="0.25">
      <c r="A251" s="9">
        <v>40564</v>
      </c>
      <c r="B251" s="4">
        <v>1283.3499999999999</v>
      </c>
      <c r="C251" s="4">
        <v>611.83000000000004</v>
      </c>
      <c r="D251" s="4">
        <v>38.19</v>
      </c>
      <c r="E251" s="4">
        <v>15.97</v>
      </c>
      <c r="F251" s="4">
        <v>30.02</v>
      </c>
      <c r="G251" s="4">
        <v>326.72000000000003</v>
      </c>
      <c r="H251" s="4">
        <v>47.67</v>
      </c>
      <c r="I251" s="4">
        <v>48.93</v>
      </c>
      <c r="J251" s="4">
        <v>177.42</v>
      </c>
      <c r="K251" s="4">
        <v>33.270000000000003</v>
      </c>
      <c r="L251" s="4">
        <v>15.92</v>
      </c>
      <c r="M251" s="4"/>
      <c r="N251" s="4">
        <f t="shared" si="12"/>
        <v>1284.4349656108759</v>
      </c>
      <c r="O251" s="4">
        <f t="shared" si="13"/>
        <v>1.0849656108759973</v>
      </c>
      <c r="P251" s="4">
        <f t="shared" si="14"/>
        <v>1.1771503767835261</v>
      </c>
    </row>
    <row r="252" spans="1:16" x14ac:dyDescent="0.25">
      <c r="A252" s="9">
        <v>40563</v>
      </c>
      <c r="B252" s="4">
        <v>1280.26</v>
      </c>
      <c r="C252" s="4">
        <v>626.77</v>
      </c>
      <c r="D252" s="4">
        <v>38.17</v>
      </c>
      <c r="E252" s="4">
        <v>16.23</v>
      </c>
      <c r="F252" s="4">
        <v>30.78</v>
      </c>
      <c r="G252" s="4">
        <v>332.68</v>
      </c>
      <c r="H252" s="4">
        <v>48.27</v>
      </c>
      <c r="I252" s="4">
        <v>50.34</v>
      </c>
      <c r="J252" s="4">
        <v>181.96</v>
      </c>
      <c r="K252" s="4">
        <v>33.49</v>
      </c>
      <c r="L252" s="4">
        <v>16.05</v>
      </c>
      <c r="M252" s="4"/>
      <c r="N252" s="4">
        <f t="shared" si="12"/>
        <v>1297.7587788704714</v>
      </c>
      <c r="O252" s="4">
        <f t="shared" si="13"/>
        <v>17.498778870471369</v>
      </c>
      <c r="P252" s="4">
        <f t="shared" si="14"/>
        <v>306.20726195765525</v>
      </c>
    </row>
    <row r="253" spans="1:16" x14ac:dyDescent="0.25">
      <c r="A253" s="9">
        <v>40562</v>
      </c>
      <c r="B253" s="4">
        <v>1281.92</v>
      </c>
      <c r="C253" s="4">
        <v>631.75</v>
      </c>
      <c r="D253" s="4">
        <v>38.15</v>
      </c>
      <c r="E253" s="4">
        <v>16.309999999999999</v>
      </c>
      <c r="F253" s="4">
        <v>29.1</v>
      </c>
      <c r="G253" s="4">
        <v>338.84</v>
      </c>
      <c r="H253" s="4">
        <v>48.98</v>
      </c>
      <c r="I253" s="4">
        <v>51.51</v>
      </c>
      <c r="J253" s="4">
        <v>186.87</v>
      </c>
      <c r="K253" s="4">
        <v>33.909999999999997</v>
      </c>
      <c r="L253" s="4">
        <v>16.079999999999998</v>
      </c>
      <c r="M253" s="4"/>
      <c r="N253" s="4">
        <f t="shared" si="12"/>
        <v>1295.4211972302746</v>
      </c>
      <c r="O253" s="4">
        <f t="shared" si="13"/>
        <v>13.501197230274556</v>
      </c>
      <c r="P253" s="4">
        <f t="shared" si="14"/>
        <v>182.28232665077334</v>
      </c>
    </row>
    <row r="254" spans="1:16" x14ac:dyDescent="0.25">
      <c r="A254" s="9">
        <v>40561</v>
      </c>
      <c r="B254" s="4">
        <v>1295.02</v>
      </c>
      <c r="C254" s="4">
        <v>639.63</v>
      </c>
      <c r="D254" s="4">
        <v>38.700000000000003</v>
      </c>
      <c r="E254" s="4">
        <v>16.5</v>
      </c>
      <c r="F254" s="4">
        <v>29.45</v>
      </c>
      <c r="G254" s="4">
        <v>340.65</v>
      </c>
      <c r="H254" s="4">
        <v>48.26</v>
      </c>
      <c r="I254" s="4">
        <v>52.24</v>
      </c>
      <c r="J254" s="4">
        <v>191.25</v>
      </c>
      <c r="K254" s="4">
        <v>34.18</v>
      </c>
      <c r="L254" s="4">
        <v>16.55</v>
      </c>
      <c r="M254" s="4"/>
      <c r="N254" s="4">
        <f t="shared" si="12"/>
        <v>1305.9337212968826</v>
      </c>
      <c r="O254" s="4">
        <f t="shared" si="13"/>
        <v>10.913721296882613</v>
      </c>
      <c r="P254" s="4">
        <f t="shared" si="14"/>
        <v>119.10931254602912</v>
      </c>
    </row>
    <row r="255" spans="1:16" x14ac:dyDescent="0.25">
      <c r="A255" s="9">
        <v>40557</v>
      </c>
      <c r="B255" s="4">
        <v>1293.24</v>
      </c>
      <c r="C255" s="4">
        <v>624.17999999999995</v>
      </c>
      <c r="D255" s="4">
        <v>38.22</v>
      </c>
      <c r="E255" s="4">
        <v>16.809999999999999</v>
      </c>
      <c r="F255" s="4">
        <v>29.18</v>
      </c>
      <c r="G255" s="4">
        <v>348.48</v>
      </c>
      <c r="H255" s="4">
        <v>47.97</v>
      </c>
      <c r="I255" s="4">
        <v>51.75</v>
      </c>
      <c r="J255" s="4">
        <v>188.75</v>
      </c>
      <c r="K255" s="4">
        <v>33.79</v>
      </c>
      <c r="L255" s="4">
        <v>16.7</v>
      </c>
      <c r="M255" s="4"/>
      <c r="N255" s="4">
        <f t="shared" si="12"/>
        <v>1289.1939637790017</v>
      </c>
      <c r="O255" s="4">
        <f t="shared" si="13"/>
        <v>-4.0460362209983032</v>
      </c>
      <c r="P255" s="4">
        <f t="shared" si="14"/>
        <v>16.37040910163023</v>
      </c>
    </row>
    <row r="256" spans="1:16" x14ac:dyDescent="0.25">
      <c r="A256" s="9">
        <v>40556</v>
      </c>
      <c r="B256" s="4">
        <v>1283.76</v>
      </c>
      <c r="C256" s="4">
        <v>616.69000000000005</v>
      </c>
      <c r="D256" s="4">
        <v>38.119999999999997</v>
      </c>
      <c r="E256" s="4">
        <v>16.75</v>
      </c>
      <c r="F256" s="4">
        <v>28.71</v>
      </c>
      <c r="G256" s="4">
        <v>345.68</v>
      </c>
      <c r="H256" s="4">
        <v>47.71</v>
      </c>
      <c r="I256" s="4">
        <v>50.38</v>
      </c>
      <c r="J256" s="4">
        <v>185.53</v>
      </c>
      <c r="K256" s="4">
        <v>33.380000000000003</v>
      </c>
      <c r="L256" s="4">
        <v>16.64</v>
      </c>
      <c r="M256" s="4"/>
      <c r="N256" s="4">
        <f t="shared" si="12"/>
        <v>1278.6266310604458</v>
      </c>
      <c r="O256" s="4">
        <f t="shared" si="13"/>
        <v>-5.1333689395542024</v>
      </c>
      <c r="P256" s="4">
        <f t="shared" si="14"/>
        <v>26.351476669579835</v>
      </c>
    </row>
    <row r="257" spans="1:16" x14ac:dyDescent="0.25">
      <c r="A257" s="9">
        <v>40555</v>
      </c>
      <c r="B257" s="4">
        <v>1285.96</v>
      </c>
      <c r="C257" s="4">
        <v>616.87</v>
      </c>
      <c r="D257" s="4">
        <v>37.82</v>
      </c>
      <c r="E257" s="4">
        <v>16.649999999999999</v>
      </c>
      <c r="F257" s="4">
        <v>28.83</v>
      </c>
      <c r="G257" s="4">
        <v>344.42</v>
      </c>
      <c r="H257" s="4">
        <v>47.56</v>
      </c>
      <c r="I257" s="4">
        <v>49.26</v>
      </c>
      <c r="J257" s="4">
        <v>184.08</v>
      </c>
      <c r="K257" s="4">
        <v>33.57</v>
      </c>
      <c r="L257" s="4">
        <v>16.47</v>
      </c>
      <c r="M257" s="4"/>
      <c r="N257" s="4">
        <f t="shared" si="12"/>
        <v>1276.5255967764979</v>
      </c>
      <c r="O257" s="4">
        <f t="shared" si="13"/>
        <v>-9.4344032235021587</v>
      </c>
      <c r="P257" s="4">
        <f t="shared" si="14"/>
        <v>89.007964183627919</v>
      </c>
    </row>
    <row r="258" spans="1:16" x14ac:dyDescent="0.25">
      <c r="A258" s="9">
        <v>40554</v>
      </c>
      <c r="B258" s="4">
        <v>1274.48</v>
      </c>
      <c r="C258" s="4">
        <v>616.01</v>
      </c>
      <c r="D258" s="4">
        <v>37.17</v>
      </c>
      <c r="E258" s="4">
        <v>16.579999999999998</v>
      </c>
      <c r="F258" s="4">
        <v>28.36</v>
      </c>
      <c r="G258" s="4">
        <v>341.64</v>
      </c>
      <c r="H258" s="4">
        <v>47.37</v>
      </c>
      <c r="I258" s="4">
        <v>48.75</v>
      </c>
      <c r="J258" s="4">
        <v>184.34</v>
      </c>
      <c r="K258" s="4">
        <v>32.979999999999997</v>
      </c>
      <c r="L258" s="4">
        <v>16.36</v>
      </c>
      <c r="M258" s="4"/>
      <c r="N258" s="4">
        <f t="shared" si="12"/>
        <v>1260.5095573766789</v>
      </c>
      <c r="O258" s="4">
        <f t="shared" si="13"/>
        <v>-13.970442623321105</v>
      </c>
      <c r="P258" s="4">
        <f t="shared" si="14"/>
        <v>195.17326709150709</v>
      </c>
    </row>
    <row r="259" spans="1:16" x14ac:dyDescent="0.25">
      <c r="A259" s="9">
        <v>40553</v>
      </c>
      <c r="B259" s="4">
        <v>1269.75</v>
      </c>
      <c r="C259" s="4">
        <v>614.21</v>
      </c>
      <c r="D259" s="4">
        <v>36.659999999999997</v>
      </c>
      <c r="E259" s="4">
        <v>16.600000000000001</v>
      </c>
      <c r="F259" s="4">
        <v>28.26</v>
      </c>
      <c r="G259" s="4">
        <v>342.45</v>
      </c>
      <c r="H259" s="4">
        <v>47.3</v>
      </c>
      <c r="I259" s="4">
        <v>48.79</v>
      </c>
      <c r="J259" s="4">
        <v>184.68</v>
      </c>
      <c r="K259" s="4">
        <v>32.96</v>
      </c>
      <c r="L259" s="4">
        <v>16.45</v>
      </c>
      <c r="M259" s="4"/>
      <c r="N259" s="4">
        <f t="shared" si="12"/>
        <v>1252.680113626674</v>
      </c>
      <c r="O259" s="4">
        <f t="shared" si="13"/>
        <v>-17.069886373325971</v>
      </c>
      <c r="P259" s="4">
        <f t="shared" si="14"/>
        <v>291.38102079825967</v>
      </c>
    </row>
    <row r="260" spans="1:16" x14ac:dyDescent="0.25">
      <c r="A260" s="9">
        <v>40550</v>
      </c>
      <c r="B260" s="4">
        <v>1271.5</v>
      </c>
      <c r="C260" s="4">
        <v>616.44000000000005</v>
      </c>
      <c r="D260" s="4">
        <v>37.5</v>
      </c>
      <c r="E260" s="4">
        <v>16.899999999999999</v>
      </c>
      <c r="F260" s="4">
        <v>27.7</v>
      </c>
      <c r="G260" s="4">
        <v>336.12</v>
      </c>
      <c r="H260" s="4">
        <v>47.37</v>
      </c>
      <c r="I260" s="4">
        <v>48.69</v>
      </c>
      <c r="J260" s="4">
        <v>185.49</v>
      </c>
      <c r="K260" s="4">
        <v>32.04</v>
      </c>
      <c r="L260" s="4">
        <v>16.34</v>
      </c>
      <c r="M260" s="4"/>
      <c r="N260" s="4">
        <f t="shared" si="12"/>
        <v>1253.952156846387</v>
      </c>
      <c r="O260" s="4">
        <f t="shared" si="13"/>
        <v>-17.54784315361303</v>
      </c>
      <c r="P260" s="4">
        <f t="shared" si="14"/>
        <v>307.92679934380368</v>
      </c>
    </row>
    <row r="261" spans="1:16" x14ac:dyDescent="0.25">
      <c r="A261" s="9">
        <v>40549</v>
      </c>
      <c r="B261" s="4">
        <v>1273.8499999999999</v>
      </c>
      <c r="C261" s="4">
        <v>613.5</v>
      </c>
      <c r="D261" s="4">
        <v>37.51</v>
      </c>
      <c r="E261" s="4">
        <v>17.059999999999999</v>
      </c>
      <c r="F261" s="4">
        <v>28.42</v>
      </c>
      <c r="G261" s="4">
        <v>333.73</v>
      </c>
      <c r="H261" s="4">
        <v>47.54</v>
      </c>
      <c r="I261" s="4">
        <v>48.45</v>
      </c>
      <c r="J261" s="4">
        <v>185.86</v>
      </c>
      <c r="K261" s="4">
        <v>32.270000000000003</v>
      </c>
      <c r="L261" s="4">
        <v>16.28</v>
      </c>
      <c r="M261" s="4"/>
      <c r="N261" s="4">
        <f t="shared" si="12"/>
        <v>1259.6073345824725</v>
      </c>
      <c r="O261" s="4">
        <f t="shared" si="13"/>
        <v>-14.242665417527405</v>
      </c>
      <c r="P261" s="4">
        <f t="shared" si="14"/>
        <v>202.8535181956311</v>
      </c>
    </row>
    <row r="262" spans="1:16" x14ac:dyDescent="0.25">
      <c r="A262" s="9">
        <v>40548</v>
      </c>
      <c r="B262" s="4">
        <v>1276.56</v>
      </c>
      <c r="C262" s="4">
        <v>609.07000000000005</v>
      </c>
      <c r="D262" s="4">
        <v>37.53</v>
      </c>
      <c r="E262" s="4">
        <v>16.91</v>
      </c>
      <c r="F262" s="4">
        <v>28.73</v>
      </c>
      <c r="G262" s="4">
        <v>334</v>
      </c>
      <c r="H262" s="4">
        <v>47.48</v>
      </c>
      <c r="I262" s="4">
        <v>48.85</v>
      </c>
      <c r="J262" s="4">
        <v>187.42</v>
      </c>
      <c r="K262" s="4">
        <v>32.22</v>
      </c>
      <c r="L262" s="4">
        <v>16.36</v>
      </c>
      <c r="M262" s="4"/>
      <c r="N262" s="4">
        <f t="shared" si="12"/>
        <v>1259.5172223271779</v>
      </c>
      <c r="O262" s="4">
        <f t="shared" si="13"/>
        <v>-17.042777672822012</v>
      </c>
      <c r="P262" s="4">
        <f t="shared" si="14"/>
        <v>290.45627080524048</v>
      </c>
    </row>
    <row r="263" spans="1:16" x14ac:dyDescent="0.25">
      <c r="A263" s="9">
        <v>40547</v>
      </c>
      <c r="B263" s="4">
        <v>1270.2</v>
      </c>
      <c r="C263" s="4">
        <v>602.12</v>
      </c>
      <c r="D263" s="4">
        <v>36.99</v>
      </c>
      <c r="E263" s="4">
        <v>16.59</v>
      </c>
      <c r="F263" s="4">
        <v>28.47</v>
      </c>
      <c r="G263" s="4">
        <v>331.29</v>
      </c>
      <c r="H263" s="4">
        <v>47.35</v>
      </c>
      <c r="I263" s="4">
        <v>47.14</v>
      </c>
      <c r="J263" s="4">
        <v>185.01</v>
      </c>
      <c r="K263" s="4">
        <v>31.51</v>
      </c>
      <c r="L263" s="4">
        <v>16.37</v>
      </c>
      <c r="M263" s="4"/>
      <c r="N263" s="4">
        <f t="shared" si="12"/>
        <v>1243.3244576710024</v>
      </c>
      <c r="O263" s="4">
        <f t="shared" si="13"/>
        <v>-26.875542328997653</v>
      </c>
      <c r="P263" s="4">
        <f t="shared" si="14"/>
        <v>722.29477547774457</v>
      </c>
    </row>
    <row r="264" spans="1:16" x14ac:dyDescent="0.25">
      <c r="A264" s="9">
        <v>40546</v>
      </c>
      <c r="B264" s="4">
        <v>1271.8699999999999</v>
      </c>
      <c r="C264" s="4">
        <v>604.35</v>
      </c>
      <c r="D264" s="4">
        <v>36.58</v>
      </c>
      <c r="E264" s="4">
        <v>16.75</v>
      </c>
      <c r="F264" s="4">
        <v>28.68</v>
      </c>
      <c r="G264" s="4">
        <v>329.57</v>
      </c>
      <c r="H264" s="4">
        <v>47.66</v>
      </c>
      <c r="I264" s="4">
        <v>48.26</v>
      </c>
      <c r="J264" s="4">
        <v>184.22</v>
      </c>
      <c r="K264" s="4">
        <v>31.29</v>
      </c>
      <c r="L264" s="4">
        <v>16.28</v>
      </c>
      <c r="M264" s="4"/>
      <c r="N264" s="4">
        <f t="shared" si="12"/>
        <v>1239.9550508050684</v>
      </c>
      <c r="O264" s="4">
        <f t="shared" si="13"/>
        <v>-31.914949194931523</v>
      </c>
      <c r="P264" s="4">
        <f t="shared" si="14"/>
        <v>1018.5639821150603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63"/>
  <sheetViews>
    <sheetView showGridLines="0" workbookViewId="0">
      <selection activeCell="K16" sqref="K16:N16"/>
    </sheetView>
  </sheetViews>
  <sheetFormatPr defaultRowHeight="15" x14ac:dyDescent="0.25"/>
  <cols>
    <col min="1" max="1" width="10.5703125" bestFit="1" customWidth="1"/>
    <col min="6" max="6" width="10" bestFit="1" customWidth="1"/>
    <col min="13" max="13" width="2.42578125" customWidth="1"/>
  </cols>
  <sheetData>
    <row r="1" spans="1:12" ht="23.45" x14ac:dyDescent="0.45">
      <c r="A1" s="1" t="s">
        <v>32</v>
      </c>
    </row>
    <row r="3" spans="1:12" s="3" customFormat="1" ht="14.45" x14ac:dyDescent="0.3">
      <c r="A3" s="2" t="s">
        <v>14</v>
      </c>
    </row>
    <row r="5" spans="1:12" ht="14.45" x14ac:dyDescent="0.3"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</row>
    <row r="6" spans="1:12" ht="14.45" x14ac:dyDescent="0.3">
      <c r="C6" s="13">
        <v>0.46556281709227332</v>
      </c>
      <c r="D6" s="13">
        <v>2.9392351653817789E-2</v>
      </c>
      <c r="E6" s="13">
        <v>0</v>
      </c>
      <c r="F6" s="13">
        <v>0</v>
      </c>
      <c r="G6" s="13">
        <v>1.1188122079836149</v>
      </c>
      <c r="H6" s="13">
        <v>8.417514620738876</v>
      </c>
      <c r="I6" s="13">
        <v>0</v>
      </c>
      <c r="J6" s="13">
        <v>0</v>
      </c>
      <c r="K6" s="13">
        <v>7.0185034843000178</v>
      </c>
      <c r="L6" s="13">
        <v>0</v>
      </c>
    </row>
    <row r="7" spans="1:12" s="25" customFormat="1" ht="14.45" x14ac:dyDescent="0.3"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s="25" customFormat="1" ht="14.45" x14ac:dyDescent="0.3">
      <c r="B8" s="17" t="s">
        <v>28</v>
      </c>
      <c r="C8" s="23">
        <f>-C6</f>
        <v>-0.46556281709227332</v>
      </c>
      <c r="D8" s="23">
        <f t="shared" ref="D8:L8" si="0">-D6</f>
        <v>-2.9392351653817789E-2</v>
      </c>
      <c r="E8" s="23">
        <f t="shared" si="0"/>
        <v>0</v>
      </c>
      <c r="F8" s="23">
        <f t="shared" si="0"/>
        <v>0</v>
      </c>
      <c r="G8" s="23">
        <f t="shared" si="0"/>
        <v>-1.1188122079836149</v>
      </c>
      <c r="H8" s="23">
        <f t="shared" si="0"/>
        <v>-8.417514620738876</v>
      </c>
      <c r="I8" s="23">
        <f t="shared" si="0"/>
        <v>0</v>
      </c>
      <c r="J8" s="23">
        <f t="shared" si="0"/>
        <v>0</v>
      </c>
      <c r="K8" s="23">
        <f t="shared" si="0"/>
        <v>-7.0185034843000178</v>
      </c>
      <c r="L8" s="23">
        <f t="shared" si="0"/>
        <v>0</v>
      </c>
    </row>
    <row r="9" spans="1:12" s="25" customFormat="1" ht="14.45" x14ac:dyDescent="0.3">
      <c r="B9" s="26" t="s">
        <v>29</v>
      </c>
      <c r="C9" s="22">
        <v>0.46556281709227332</v>
      </c>
      <c r="D9" s="22">
        <v>2.9392351653817789E-2</v>
      </c>
      <c r="E9" s="22">
        <v>0</v>
      </c>
      <c r="F9" s="22">
        <v>0</v>
      </c>
      <c r="G9" s="22">
        <v>1.1188122079836149</v>
      </c>
      <c r="H9" s="22">
        <v>8.417514620738876</v>
      </c>
      <c r="I9" s="22">
        <v>0</v>
      </c>
      <c r="J9" s="22">
        <v>0</v>
      </c>
      <c r="K9" s="22">
        <v>7.0185034843000178</v>
      </c>
      <c r="L9" s="22">
        <v>0</v>
      </c>
    </row>
    <row r="11" spans="1:12" s="3" customFormat="1" ht="14.45" x14ac:dyDescent="0.3">
      <c r="A11" s="2" t="s">
        <v>13</v>
      </c>
    </row>
    <row r="13" spans="1:12" ht="14.45" x14ac:dyDescent="0.3">
      <c r="E13" s="10" t="s">
        <v>18</v>
      </c>
      <c r="F13" s="12">
        <f>SUM(P33:P263)</f>
        <v>145862.10494366963</v>
      </c>
    </row>
    <row r="14" spans="1:12" ht="14.45" x14ac:dyDescent="0.3">
      <c r="E14" s="10" t="s">
        <v>30</v>
      </c>
      <c r="F14" s="12">
        <f>K14*SUM(C9:L9)</f>
        <v>263419.18569332489</v>
      </c>
      <c r="J14" s="21" t="s">
        <v>27</v>
      </c>
      <c r="K14">
        <v>15450</v>
      </c>
    </row>
    <row r="15" spans="1:12" ht="14.45" x14ac:dyDescent="0.3">
      <c r="E15" s="10" t="s">
        <v>31</v>
      </c>
      <c r="F15" s="11">
        <f>SUM(F13:F14)</f>
        <v>409281.29063699453</v>
      </c>
      <c r="J15" s="24"/>
    </row>
    <row r="16" spans="1:12" ht="14.45" x14ac:dyDescent="0.3">
      <c r="E16" s="10"/>
      <c r="F16" s="12"/>
    </row>
    <row r="17" spans="1:16" ht="14.45" x14ac:dyDescent="0.3">
      <c r="E17" s="10"/>
      <c r="F17" s="12"/>
    </row>
    <row r="18" spans="1:16" ht="14.45" x14ac:dyDescent="0.3">
      <c r="E18" s="10"/>
      <c r="F18" s="12"/>
    </row>
    <row r="19" spans="1:16" ht="14.45" x14ac:dyDescent="0.3">
      <c r="E19" s="10"/>
      <c r="F19" s="12"/>
    </row>
    <row r="20" spans="1:16" ht="14.45" x14ac:dyDescent="0.3">
      <c r="E20" s="10"/>
      <c r="F20" s="12"/>
    </row>
    <row r="21" spans="1:16" ht="14.45" x14ac:dyDescent="0.3">
      <c r="E21" s="10"/>
      <c r="F21" s="12"/>
    </row>
    <row r="22" spans="1:16" ht="14.45" x14ac:dyDescent="0.3">
      <c r="F22" s="12"/>
    </row>
    <row r="23" spans="1:16" ht="14.45" x14ac:dyDescent="0.3">
      <c r="F23" s="12"/>
    </row>
    <row r="30" spans="1:16" s="3" customFormat="1" x14ac:dyDescent="0.25">
      <c r="A30" s="2" t="s">
        <v>19</v>
      </c>
    </row>
    <row r="32" spans="1:16" x14ac:dyDescent="0.25">
      <c r="A32" s="8" t="s">
        <v>0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6"/>
      <c r="N32" s="7" t="s">
        <v>15</v>
      </c>
      <c r="O32" s="7" t="s">
        <v>16</v>
      </c>
      <c r="P32" s="7" t="s">
        <v>17</v>
      </c>
    </row>
    <row r="33" spans="1:16" x14ac:dyDescent="0.25">
      <c r="A33" s="9">
        <v>40877</v>
      </c>
      <c r="B33" s="4">
        <v>1246.96</v>
      </c>
      <c r="C33" s="4">
        <v>599.39</v>
      </c>
      <c r="D33" s="4">
        <v>39.85</v>
      </c>
      <c r="E33" s="4">
        <v>15.71</v>
      </c>
      <c r="F33" s="4">
        <v>29.59</v>
      </c>
      <c r="G33" s="4">
        <v>382.2</v>
      </c>
      <c r="H33" s="4">
        <v>35.659999999999997</v>
      </c>
      <c r="I33" s="4">
        <v>28.91</v>
      </c>
      <c r="J33" s="4">
        <v>192.29</v>
      </c>
      <c r="K33" s="4">
        <v>27.42</v>
      </c>
      <c r="L33" s="4">
        <v>9.18</v>
      </c>
      <c r="M33" s="4"/>
      <c r="N33" s="4">
        <f>SUMPRODUCT($C$6:$L$6,C33:L33)</f>
        <v>1200.4509449567347</v>
      </c>
      <c r="O33" s="4">
        <f>N33-B33</f>
        <v>-46.509055043265334</v>
      </c>
      <c r="P33" s="4">
        <f>O33^2</f>
        <v>2163.0922010174845</v>
      </c>
    </row>
    <row r="34" spans="1:16" x14ac:dyDescent="0.25">
      <c r="A34" s="9">
        <v>40876</v>
      </c>
      <c r="B34" s="4">
        <v>1195.19</v>
      </c>
      <c r="C34" s="4">
        <v>582.92999999999995</v>
      </c>
      <c r="D34" s="4">
        <v>39.270000000000003</v>
      </c>
      <c r="E34" s="4">
        <v>15.7</v>
      </c>
      <c r="F34" s="4">
        <v>28.75</v>
      </c>
      <c r="G34" s="4">
        <v>373.2</v>
      </c>
      <c r="H34" s="4">
        <v>34.29</v>
      </c>
      <c r="I34" s="4">
        <v>27.74</v>
      </c>
      <c r="J34" s="4">
        <v>188.39</v>
      </c>
      <c r="K34" s="4">
        <v>26.07</v>
      </c>
      <c r="L34" s="4">
        <v>8.6999999999999993</v>
      </c>
      <c r="M34" s="4"/>
      <c r="N34" s="4">
        <f t="shared" ref="N34:N97" si="1">SUMPRODUCT($C$6:$L$6,C34:L34)</f>
        <v>1161.6944488173669</v>
      </c>
      <c r="O34" s="4">
        <f t="shared" ref="O34:O97" si="2">N34-B34</f>
        <v>-33.495551182633108</v>
      </c>
      <c r="P34" s="4">
        <f t="shared" ref="P34:P97" si="3">O34^2</f>
        <v>1121.9519490283942</v>
      </c>
    </row>
    <row r="35" spans="1:16" x14ac:dyDescent="0.25">
      <c r="A35" s="9">
        <v>40875</v>
      </c>
      <c r="B35" s="4">
        <v>1192.55</v>
      </c>
      <c r="C35" s="4">
        <v>588.19000000000005</v>
      </c>
      <c r="D35" s="4">
        <v>39.799999999999997</v>
      </c>
      <c r="E35" s="4">
        <v>15.35</v>
      </c>
      <c r="F35" s="4">
        <v>29.66</v>
      </c>
      <c r="G35" s="4">
        <v>376.12</v>
      </c>
      <c r="H35" s="4">
        <v>34.28</v>
      </c>
      <c r="I35" s="4">
        <v>27.66</v>
      </c>
      <c r="J35" s="4">
        <v>194.15</v>
      </c>
      <c r="K35" s="4">
        <v>26.62</v>
      </c>
      <c r="L35" s="4">
        <v>8.58</v>
      </c>
      <c r="M35" s="4"/>
      <c r="N35" s="4">
        <f t="shared" si="1"/>
        <v>1171.2018205991187</v>
      </c>
      <c r="O35" s="4">
        <f t="shared" si="2"/>
        <v>-21.348179400881236</v>
      </c>
      <c r="P35" s="4">
        <f t="shared" si="3"/>
        <v>455.74476373220995</v>
      </c>
    </row>
    <row r="36" spans="1:16" x14ac:dyDescent="0.25">
      <c r="A36" s="9">
        <v>40872</v>
      </c>
      <c r="B36" s="4">
        <v>1158.67</v>
      </c>
      <c r="C36" s="4">
        <v>563</v>
      </c>
      <c r="D36" s="4">
        <v>39.28</v>
      </c>
      <c r="E36" s="4">
        <v>15.1</v>
      </c>
      <c r="F36" s="4">
        <v>28.23</v>
      </c>
      <c r="G36" s="4">
        <v>363.57</v>
      </c>
      <c r="H36" s="4">
        <v>33.28</v>
      </c>
      <c r="I36" s="4">
        <v>26.31</v>
      </c>
      <c r="J36" s="4">
        <v>182.4</v>
      </c>
      <c r="K36" s="4">
        <v>25.83</v>
      </c>
      <c r="L36" s="4">
        <v>8.14</v>
      </c>
      <c r="M36" s="4"/>
      <c r="N36" s="4">
        <f t="shared" si="1"/>
        <v>1131.455783630174</v>
      </c>
      <c r="O36" s="4">
        <f t="shared" si="2"/>
        <v>-27.21421636982609</v>
      </c>
      <c r="P36" s="4">
        <f t="shared" si="3"/>
        <v>740.6135726237103</v>
      </c>
    </row>
    <row r="37" spans="1:16" x14ac:dyDescent="0.25">
      <c r="A37" s="9">
        <v>40870</v>
      </c>
      <c r="B37" s="4">
        <v>1161.79</v>
      </c>
      <c r="C37" s="4">
        <v>570.11</v>
      </c>
      <c r="D37" s="4">
        <v>39.64</v>
      </c>
      <c r="E37" s="4">
        <v>14.94</v>
      </c>
      <c r="F37" s="4">
        <v>28.55</v>
      </c>
      <c r="G37" s="4">
        <v>366.99</v>
      </c>
      <c r="H37" s="4">
        <v>33.46</v>
      </c>
      <c r="I37" s="4">
        <v>26.28</v>
      </c>
      <c r="J37" s="4">
        <v>188.99</v>
      </c>
      <c r="K37" s="4">
        <v>25.94</v>
      </c>
      <c r="L37" s="4">
        <v>8.0399999999999991</v>
      </c>
      <c r="M37" s="4"/>
      <c r="N37" s="4">
        <f t="shared" si="1"/>
        <v>1140.8900422726053</v>
      </c>
      <c r="O37" s="4">
        <f t="shared" si="2"/>
        <v>-20.899957727394622</v>
      </c>
      <c r="P37" s="4">
        <f t="shared" si="3"/>
        <v>436.80823300688218</v>
      </c>
    </row>
    <row r="38" spans="1:16" x14ac:dyDescent="0.25">
      <c r="A38" s="9">
        <v>40869</v>
      </c>
      <c r="B38" s="4">
        <v>1188.04</v>
      </c>
      <c r="C38" s="4">
        <v>580</v>
      </c>
      <c r="D38" s="4">
        <v>38.76</v>
      </c>
      <c r="E38" s="4">
        <v>14.97</v>
      </c>
      <c r="F38" s="4">
        <v>29.04</v>
      </c>
      <c r="G38" s="4">
        <v>376.51</v>
      </c>
      <c r="H38" s="4">
        <v>34.71</v>
      </c>
      <c r="I38" s="4">
        <v>27.07</v>
      </c>
      <c r="J38" s="4">
        <v>192.34</v>
      </c>
      <c r="K38" s="4">
        <v>26.33</v>
      </c>
      <c r="L38" s="4">
        <v>8.26</v>
      </c>
      <c r="M38" s="4"/>
      <c r="N38" s="4">
        <f t="shared" si="1"/>
        <v>1169.3787951189972</v>
      </c>
      <c r="O38" s="4">
        <f t="shared" si="2"/>
        <v>-18.661204881002732</v>
      </c>
      <c r="P38" s="4">
        <f t="shared" si="3"/>
        <v>348.24056761076019</v>
      </c>
    </row>
    <row r="39" spans="1:16" x14ac:dyDescent="0.25">
      <c r="A39" s="9">
        <v>40868</v>
      </c>
      <c r="B39" s="4">
        <v>1192.98</v>
      </c>
      <c r="C39" s="4">
        <v>580.94000000000005</v>
      </c>
      <c r="D39" s="4">
        <v>36.26</v>
      </c>
      <c r="E39" s="4">
        <v>14.99</v>
      </c>
      <c r="F39" s="4">
        <v>28.75</v>
      </c>
      <c r="G39" s="4">
        <v>369.01</v>
      </c>
      <c r="H39" s="4">
        <v>35.08</v>
      </c>
      <c r="I39" s="4">
        <v>27.33</v>
      </c>
      <c r="J39" s="4">
        <v>189.25</v>
      </c>
      <c r="K39" s="4">
        <v>26.63</v>
      </c>
      <c r="L39" s="4">
        <v>8.4</v>
      </c>
      <c r="M39" s="4"/>
      <c r="N39" s="4">
        <f t="shared" si="1"/>
        <v>1166.5718831830156</v>
      </c>
      <c r="O39" s="4">
        <f t="shared" si="2"/>
        <v>-26.408116816984375</v>
      </c>
      <c r="P39" s="4">
        <f t="shared" si="3"/>
        <v>697.38863381949295</v>
      </c>
    </row>
    <row r="40" spans="1:16" x14ac:dyDescent="0.25">
      <c r="A40" s="9">
        <v>40865</v>
      </c>
      <c r="B40" s="4">
        <v>1215.6500000000001</v>
      </c>
      <c r="C40" s="4">
        <v>594.88</v>
      </c>
      <c r="D40" s="4">
        <v>39.880000000000003</v>
      </c>
      <c r="E40" s="4">
        <v>15.38</v>
      </c>
      <c r="F40" s="4">
        <v>29.81</v>
      </c>
      <c r="G40" s="4">
        <v>374.94</v>
      </c>
      <c r="H40" s="4">
        <v>35.520000000000003</v>
      </c>
      <c r="I40" s="4">
        <v>27.97</v>
      </c>
      <c r="J40" s="4">
        <v>197.14</v>
      </c>
      <c r="K40" s="4">
        <v>27.18</v>
      </c>
      <c r="L40" s="4">
        <v>8.23</v>
      </c>
      <c r="M40" s="4"/>
      <c r="N40" s="4">
        <f t="shared" si="1"/>
        <v>1187.3666689091017</v>
      </c>
      <c r="O40" s="4">
        <f t="shared" si="2"/>
        <v>-28.2833310908984</v>
      </c>
      <c r="P40" s="4">
        <f t="shared" si="3"/>
        <v>799.94681759738012</v>
      </c>
    </row>
    <row r="41" spans="1:16" x14ac:dyDescent="0.25">
      <c r="A41" s="9">
        <v>40864</v>
      </c>
      <c r="B41" s="4">
        <v>1216.1300000000001</v>
      </c>
      <c r="C41" s="4">
        <v>600.87</v>
      </c>
      <c r="D41" s="4">
        <v>39.61</v>
      </c>
      <c r="E41" s="4">
        <v>15.34</v>
      </c>
      <c r="F41" s="4">
        <v>29.65</v>
      </c>
      <c r="G41" s="4">
        <v>377.41</v>
      </c>
      <c r="H41" s="4">
        <v>36.26</v>
      </c>
      <c r="I41" s="4">
        <v>28.13</v>
      </c>
      <c r="J41" s="4">
        <v>204.52</v>
      </c>
      <c r="K41" s="4">
        <v>27.69</v>
      </c>
      <c r="L41" s="4">
        <v>8.18</v>
      </c>
      <c r="M41" s="4"/>
      <c r="N41" s="4">
        <f t="shared" si="1"/>
        <v>1202.7193179985973</v>
      </c>
      <c r="O41" s="4">
        <f t="shared" si="2"/>
        <v>-13.410682001402847</v>
      </c>
      <c r="P41" s="4">
        <f t="shared" si="3"/>
        <v>179.84639174275028</v>
      </c>
    </row>
    <row r="42" spans="1:16" x14ac:dyDescent="0.25">
      <c r="A42" s="9">
        <v>40863</v>
      </c>
      <c r="B42" s="4">
        <v>1236.9100000000001</v>
      </c>
      <c r="C42" s="4">
        <v>611.47</v>
      </c>
      <c r="D42" s="4">
        <v>40.18</v>
      </c>
      <c r="E42" s="4">
        <v>15.72</v>
      </c>
      <c r="F42" s="4">
        <v>30.54</v>
      </c>
      <c r="G42" s="4">
        <v>384.77</v>
      </c>
      <c r="H42" s="4">
        <v>36.75</v>
      </c>
      <c r="I42" s="4">
        <v>28.88</v>
      </c>
      <c r="J42" s="4">
        <v>211.99</v>
      </c>
      <c r="K42" s="4">
        <v>28.54</v>
      </c>
      <c r="L42" s="4">
        <v>8.39</v>
      </c>
      <c r="M42" s="4"/>
      <c r="N42" s="4">
        <f t="shared" si="1"/>
        <v>1225.9958054767944</v>
      </c>
      <c r="O42" s="4">
        <f t="shared" si="2"/>
        <v>-10.914194523205651</v>
      </c>
      <c r="P42" s="4">
        <f t="shared" si="3"/>
        <v>119.11964209037224</v>
      </c>
    </row>
    <row r="43" spans="1:16" x14ac:dyDescent="0.25">
      <c r="A43" s="9">
        <v>40862</v>
      </c>
      <c r="B43" s="4">
        <v>1257.81</v>
      </c>
      <c r="C43" s="4">
        <v>616.55999999999995</v>
      </c>
      <c r="D43" s="4">
        <v>40.67</v>
      </c>
      <c r="E43" s="4">
        <v>15.93</v>
      </c>
      <c r="F43" s="4">
        <v>31.45</v>
      </c>
      <c r="G43" s="4">
        <v>388.83</v>
      </c>
      <c r="H43" s="4">
        <v>37.29</v>
      </c>
      <c r="I43" s="4">
        <v>29.46</v>
      </c>
      <c r="J43" s="4">
        <v>217.83</v>
      </c>
      <c r="K43" s="4">
        <v>28.47</v>
      </c>
      <c r="L43" s="4">
        <v>8.7100000000000009</v>
      </c>
      <c r="M43" s="4"/>
      <c r="N43" s="4">
        <f t="shared" si="1"/>
        <v>1236.976462683816</v>
      </c>
      <c r="O43" s="4">
        <f t="shared" si="2"/>
        <v>-20.833537316183993</v>
      </c>
      <c r="P43" s="4">
        <f t="shared" si="3"/>
        <v>434.0362771048309</v>
      </c>
    </row>
    <row r="44" spans="1:16" x14ac:dyDescent="0.25">
      <c r="A44" s="9">
        <v>40861</v>
      </c>
      <c r="B44" s="4">
        <v>1251.78</v>
      </c>
      <c r="C44" s="4">
        <v>613</v>
      </c>
      <c r="D44" s="4">
        <v>40.46</v>
      </c>
      <c r="E44" s="4">
        <v>16</v>
      </c>
      <c r="F44" s="4">
        <v>31.41</v>
      </c>
      <c r="G44" s="4">
        <v>379.26</v>
      </c>
      <c r="H44" s="4">
        <v>37.47</v>
      </c>
      <c r="I44" s="4">
        <v>29.13</v>
      </c>
      <c r="J44" s="4">
        <v>218.93</v>
      </c>
      <c r="K44" s="4">
        <v>28.24</v>
      </c>
      <c r="L44" s="4">
        <v>8.82</v>
      </c>
      <c r="M44" s="4"/>
      <c r="N44" s="4">
        <f t="shared" si="1"/>
        <v>1224.506750661061</v>
      </c>
      <c r="O44" s="4">
        <f t="shared" si="2"/>
        <v>-27.273249338938967</v>
      </c>
      <c r="P44" s="4">
        <f t="shared" si="3"/>
        <v>743.83012950393481</v>
      </c>
    </row>
    <row r="45" spans="1:16" x14ac:dyDescent="0.25">
      <c r="A45" s="9">
        <v>40858</v>
      </c>
      <c r="B45" s="4">
        <v>1263.8499999999999</v>
      </c>
      <c r="C45" s="4">
        <v>608.35</v>
      </c>
      <c r="D45" s="4">
        <v>41.08</v>
      </c>
      <c r="E45" s="4">
        <v>16.27</v>
      </c>
      <c r="F45" s="4">
        <v>31.76</v>
      </c>
      <c r="G45" s="4">
        <v>384.62</v>
      </c>
      <c r="H45" s="4">
        <v>37.46</v>
      </c>
      <c r="I45" s="4">
        <v>29.93</v>
      </c>
      <c r="J45" s="4">
        <v>217.39</v>
      </c>
      <c r="K45" s="4">
        <v>28.43</v>
      </c>
      <c r="L45" s="4">
        <v>9.09</v>
      </c>
      <c r="M45" s="4"/>
      <c r="N45" s="4">
        <f t="shared" si="1"/>
        <v>1229.6062807702092</v>
      </c>
      <c r="O45" s="4">
        <f t="shared" si="2"/>
        <v>-34.243719229790713</v>
      </c>
      <c r="P45" s="4">
        <f t="shared" si="3"/>
        <v>1172.6323066887383</v>
      </c>
    </row>
    <row r="46" spans="1:16" x14ac:dyDescent="0.25">
      <c r="A46" s="9">
        <v>40857</v>
      </c>
      <c r="B46" s="4">
        <v>1239.7</v>
      </c>
      <c r="C46" s="4">
        <v>595.08000000000004</v>
      </c>
      <c r="D46" s="4">
        <v>40.159999999999997</v>
      </c>
      <c r="E46" s="4">
        <v>15.95</v>
      </c>
      <c r="F46" s="4">
        <v>30.75</v>
      </c>
      <c r="G46" s="4">
        <v>385.22</v>
      </c>
      <c r="H46" s="4">
        <v>36.25</v>
      </c>
      <c r="I46" s="4">
        <v>28.94</v>
      </c>
      <c r="J46" s="4">
        <v>210.79</v>
      </c>
      <c r="K46" s="4">
        <v>28.03</v>
      </c>
      <c r="L46" s="4">
        <v>9.48</v>
      </c>
      <c r="M46" s="4"/>
      <c r="N46" s="4">
        <f t="shared" si="1"/>
        <v>1211.0799144638495</v>
      </c>
      <c r="O46" s="4">
        <f t="shared" si="2"/>
        <v>-28.620085536150555</v>
      </c>
      <c r="P46" s="4">
        <f t="shared" si="3"/>
        <v>819.10929609657421</v>
      </c>
    </row>
    <row r="47" spans="1:16" x14ac:dyDescent="0.25">
      <c r="A47" s="9">
        <v>40856</v>
      </c>
      <c r="B47" s="4">
        <v>1229.0999999999999</v>
      </c>
      <c r="C47" s="4">
        <v>600.95000000000005</v>
      </c>
      <c r="D47" s="4">
        <v>39.869999999999997</v>
      </c>
      <c r="E47" s="4">
        <v>15.92</v>
      </c>
      <c r="F47" s="4">
        <v>31.18</v>
      </c>
      <c r="G47" s="4">
        <v>395.28</v>
      </c>
      <c r="H47" s="4">
        <v>35.700000000000003</v>
      </c>
      <c r="I47" s="4">
        <v>29.01</v>
      </c>
      <c r="J47" s="4">
        <v>211.22</v>
      </c>
      <c r="K47" s="4">
        <v>28.08</v>
      </c>
      <c r="L47" s="4">
        <v>9.82</v>
      </c>
      <c r="M47" s="4"/>
      <c r="N47" s="4">
        <f t="shared" si="1"/>
        <v>1220.7807873633251</v>
      </c>
      <c r="O47" s="4">
        <f t="shared" si="2"/>
        <v>-8.3192126366748198</v>
      </c>
      <c r="P47" s="4">
        <f t="shared" si="3"/>
        <v>69.209298894210008</v>
      </c>
    </row>
    <row r="48" spans="1:16" x14ac:dyDescent="0.25">
      <c r="A48" s="9">
        <v>40855</v>
      </c>
      <c r="B48" s="4">
        <v>1275.92</v>
      </c>
      <c r="C48" s="4">
        <v>612.34</v>
      </c>
      <c r="D48" s="4">
        <v>41.22</v>
      </c>
      <c r="E48" s="4">
        <v>15.97</v>
      </c>
      <c r="F48" s="4">
        <v>32.92</v>
      </c>
      <c r="G48" s="4">
        <v>406.23</v>
      </c>
      <c r="H48" s="4">
        <v>36.869999999999997</v>
      </c>
      <c r="I48" s="4">
        <v>30.43</v>
      </c>
      <c r="J48" s="4">
        <v>217.99</v>
      </c>
      <c r="K48" s="4">
        <v>30.42</v>
      </c>
      <c r="L48" s="4">
        <v>10.84</v>
      </c>
      <c r="M48" s="4"/>
      <c r="N48" s="4">
        <f t="shared" si="1"/>
        <v>1264.6460114616859</v>
      </c>
      <c r="O48" s="4">
        <f t="shared" si="2"/>
        <v>-11.273988538314143</v>
      </c>
      <c r="P48" s="4">
        <f t="shared" si="3"/>
        <v>127.10281756203867</v>
      </c>
    </row>
    <row r="49" spans="1:16" x14ac:dyDescent="0.25">
      <c r="A49" s="9">
        <v>40854</v>
      </c>
      <c r="B49" s="4">
        <v>1261.1199999999999</v>
      </c>
      <c r="C49" s="4">
        <v>608.33000000000004</v>
      </c>
      <c r="D49" s="4">
        <v>41.08</v>
      </c>
      <c r="E49" s="4">
        <v>15.69</v>
      </c>
      <c r="F49" s="4">
        <v>32.47</v>
      </c>
      <c r="G49" s="4">
        <v>399.73</v>
      </c>
      <c r="H49" s="4">
        <v>36.299999999999997</v>
      </c>
      <c r="I49" s="4">
        <v>29.55</v>
      </c>
      <c r="J49" s="4">
        <v>217</v>
      </c>
      <c r="K49" s="4">
        <v>29.92</v>
      </c>
      <c r="L49" s="4">
        <v>10.63</v>
      </c>
      <c r="M49" s="4"/>
      <c r="N49" s="4">
        <f t="shared" si="1"/>
        <v>1247.1954752080496</v>
      </c>
      <c r="O49" s="4">
        <f t="shared" si="2"/>
        <v>-13.924524791950262</v>
      </c>
      <c r="P49" s="4">
        <f t="shared" si="3"/>
        <v>193.89239068163747</v>
      </c>
    </row>
    <row r="50" spans="1:16" x14ac:dyDescent="0.25">
      <c r="A50" s="9">
        <v>40851</v>
      </c>
      <c r="B50" s="4">
        <v>1253.23</v>
      </c>
      <c r="C50" s="4">
        <v>596.14</v>
      </c>
      <c r="D50" s="4">
        <v>40.72</v>
      </c>
      <c r="E50" s="4">
        <v>15.24</v>
      </c>
      <c r="F50" s="4">
        <v>32.71</v>
      </c>
      <c r="G50" s="4">
        <v>400.24</v>
      </c>
      <c r="H50" s="4">
        <v>35.97</v>
      </c>
      <c r="I50" s="4">
        <v>29.82</v>
      </c>
      <c r="J50" s="4">
        <v>216.48</v>
      </c>
      <c r="K50" s="4">
        <v>29.79</v>
      </c>
      <c r="L50" s="4">
        <v>10.57</v>
      </c>
      <c r="M50" s="4"/>
      <c r="N50" s="4">
        <f t="shared" si="1"/>
        <v>1238.390092169368</v>
      </c>
      <c r="O50" s="4">
        <f t="shared" si="2"/>
        <v>-14.839907830632001</v>
      </c>
      <c r="P50" s="4">
        <f t="shared" si="3"/>
        <v>220.22286442165299</v>
      </c>
    </row>
    <row r="51" spans="1:16" x14ac:dyDescent="0.25">
      <c r="A51" s="9">
        <v>40850</v>
      </c>
      <c r="B51" s="4">
        <v>1261.1500000000001</v>
      </c>
      <c r="C51" s="4">
        <v>597.5</v>
      </c>
      <c r="D51" s="4">
        <v>40.93</v>
      </c>
      <c r="E51" s="4">
        <v>15.48</v>
      </c>
      <c r="F51" s="4">
        <v>33.049999999999997</v>
      </c>
      <c r="G51" s="4">
        <v>403.07</v>
      </c>
      <c r="H51" s="4">
        <v>35.85</v>
      </c>
      <c r="I51" s="4">
        <v>29.2</v>
      </c>
      <c r="J51" s="4">
        <v>218.29</v>
      </c>
      <c r="K51" s="4">
        <v>30.16</v>
      </c>
      <c r="L51" s="4">
        <v>10.65</v>
      </c>
      <c r="M51" s="4"/>
      <c r="N51" s="4">
        <f t="shared" si="1"/>
        <v>1243.7824130777569</v>
      </c>
      <c r="O51" s="4">
        <f t="shared" si="2"/>
        <v>-17.367586922243163</v>
      </c>
      <c r="P51" s="4">
        <f t="shared" si="3"/>
        <v>301.63307550167173</v>
      </c>
    </row>
    <row r="52" spans="1:16" x14ac:dyDescent="0.25">
      <c r="A52" s="9">
        <v>40849</v>
      </c>
      <c r="B52" s="4">
        <v>1237.9000000000001</v>
      </c>
      <c r="C52" s="4">
        <v>584.82000000000005</v>
      </c>
      <c r="D52" s="4">
        <v>41.03</v>
      </c>
      <c r="E52" s="4">
        <v>15.1</v>
      </c>
      <c r="F52" s="4">
        <v>31.78</v>
      </c>
      <c r="G52" s="4">
        <v>397.41</v>
      </c>
      <c r="H52" s="4">
        <v>34.89</v>
      </c>
      <c r="I52" s="4">
        <v>27.81</v>
      </c>
      <c r="J52" s="4">
        <v>215.62</v>
      </c>
      <c r="K52" s="4">
        <v>29.35</v>
      </c>
      <c r="L52" s="4">
        <v>10.33</v>
      </c>
      <c r="M52" s="4"/>
      <c r="N52" s="4">
        <f t="shared" si="1"/>
        <v>1217.7837368368127</v>
      </c>
      <c r="O52" s="4">
        <f t="shared" si="2"/>
        <v>-20.116263163187341</v>
      </c>
      <c r="P52" s="4">
        <f t="shared" si="3"/>
        <v>404.66404365060799</v>
      </c>
    </row>
    <row r="53" spans="1:16" x14ac:dyDescent="0.25">
      <c r="A53" s="9">
        <v>40848</v>
      </c>
      <c r="B53" s="4">
        <v>1218.28</v>
      </c>
      <c r="C53" s="4">
        <v>578.65</v>
      </c>
      <c r="D53" s="4">
        <v>41.05</v>
      </c>
      <c r="E53" s="4">
        <v>14.93</v>
      </c>
      <c r="F53" s="4">
        <v>30.89</v>
      </c>
      <c r="G53" s="4">
        <v>396.51</v>
      </c>
      <c r="H53" s="4">
        <v>34.340000000000003</v>
      </c>
      <c r="I53" s="4">
        <v>26.64</v>
      </c>
      <c r="J53" s="4">
        <v>212.1</v>
      </c>
      <c r="K53" s="4">
        <v>28.59</v>
      </c>
      <c r="L53" s="4">
        <v>9.98</v>
      </c>
      <c r="M53" s="4"/>
      <c r="N53" s="4">
        <f t="shared" si="1"/>
        <v>1203.9411754257269</v>
      </c>
      <c r="O53" s="4">
        <f t="shared" si="2"/>
        <v>-14.338824574273076</v>
      </c>
      <c r="P53" s="4">
        <f t="shared" si="3"/>
        <v>205.60189017177746</v>
      </c>
    </row>
    <row r="54" spans="1:16" x14ac:dyDescent="0.25">
      <c r="A54" s="9">
        <v>40847</v>
      </c>
      <c r="B54" s="4">
        <v>1253.3</v>
      </c>
      <c r="C54" s="4">
        <v>592.64</v>
      </c>
      <c r="D54" s="4">
        <v>41.66</v>
      </c>
      <c r="E54" s="4">
        <v>15.64</v>
      </c>
      <c r="F54" s="4">
        <v>31.83</v>
      </c>
      <c r="G54" s="4">
        <v>404.78</v>
      </c>
      <c r="H54" s="4">
        <v>34.76</v>
      </c>
      <c r="I54" s="4">
        <v>26.94</v>
      </c>
      <c r="J54" s="4">
        <v>213.51</v>
      </c>
      <c r="K54" s="4">
        <v>29.41</v>
      </c>
      <c r="L54" s="4">
        <v>10.85</v>
      </c>
      <c r="M54" s="4"/>
      <c r="N54" s="4">
        <f t="shared" si="1"/>
        <v>1229.0154345292174</v>
      </c>
      <c r="O54" s="4">
        <f t="shared" si="2"/>
        <v>-24.284565470782582</v>
      </c>
      <c r="P54" s="4">
        <f t="shared" si="3"/>
        <v>589.74012010472563</v>
      </c>
    </row>
    <row r="55" spans="1:16" x14ac:dyDescent="0.25">
      <c r="A55" s="9">
        <v>40844</v>
      </c>
      <c r="B55" s="4">
        <v>1285.0899999999999</v>
      </c>
      <c r="C55" s="4">
        <v>600.14</v>
      </c>
      <c r="D55" s="4">
        <v>42.79</v>
      </c>
      <c r="E55" s="4">
        <v>16.559999999999999</v>
      </c>
      <c r="F55" s="4">
        <v>33.25</v>
      </c>
      <c r="G55" s="4">
        <v>404.95</v>
      </c>
      <c r="H55" s="4">
        <v>35.21</v>
      </c>
      <c r="I55" s="4">
        <v>28.29</v>
      </c>
      <c r="J55" s="4">
        <v>217.32</v>
      </c>
      <c r="K55" s="4">
        <v>29.02</v>
      </c>
      <c r="L55" s="4">
        <v>11.63</v>
      </c>
      <c r="M55" s="4"/>
      <c r="N55" s="4">
        <f t="shared" si="1"/>
        <v>1233.7812323105911</v>
      </c>
      <c r="O55" s="4">
        <f t="shared" si="2"/>
        <v>-51.308767689408796</v>
      </c>
      <c r="P55" s="4">
        <f t="shared" si="3"/>
        <v>2632.58964180572</v>
      </c>
    </row>
    <row r="56" spans="1:16" x14ac:dyDescent="0.25">
      <c r="A56" s="9">
        <v>40843</v>
      </c>
      <c r="B56" s="4">
        <v>1284.5899999999999</v>
      </c>
      <c r="C56" s="4">
        <v>598.66999999999996</v>
      </c>
      <c r="D56" s="4">
        <v>42.11</v>
      </c>
      <c r="E56" s="4">
        <v>16.63</v>
      </c>
      <c r="F56" s="4">
        <v>32.29</v>
      </c>
      <c r="G56" s="4">
        <v>404.69</v>
      </c>
      <c r="H56" s="4">
        <v>33.880000000000003</v>
      </c>
      <c r="I56" s="4">
        <v>27.45</v>
      </c>
      <c r="J56" s="4">
        <v>206.78</v>
      </c>
      <c r="K56" s="4">
        <v>28.34</v>
      </c>
      <c r="L56" s="4">
        <v>11.41</v>
      </c>
      <c r="M56" s="4"/>
      <c r="N56" s="4">
        <f t="shared" si="1"/>
        <v>1216.8181001813582</v>
      </c>
      <c r="O56" s="4">
        <f t="shared" si="2"/>
        <v>-67.771899818641714</v>
      </c>
      <c r="P56" s="4">
        <f t="shared" si="3"/>
        <v>4593.0304050280083</v>
      </c>
    </row>
    <row r="57" spans="1:16" x14ac:dyDescent="0.25">
      <c r="A57" s="9">
        <v>40842</v>
      </c>
      <c r="B57" s="4">
        <v>1242</v>
      </c>
      <c r="C57" s="4">
        <v>586.30999999999995</v>
      </c>
      <c r="D57" s="4">
        <v>41.49</v>
      </c>
      <c r="E57" s="4">
        <v>16.3</v>
      </c>
      <c r="F57" s="4">
        <v>31.08</v>
      </c>
      <c r="G57" s="4">
        <v>400.6</v>
      </c>
      <c r="H57" s="4">
        <v>38.619999999999997</v>
      </c>
      <c r="I57" s="4">
        <v>23.78</v>
      </c>
      <c r="J57" s="4">
        <v>198.4</v>
      </c>
      <c r="K57" s="4">
        <v>27.81</v>
      </c>
      <c r="L57" s="4">
        <v>10.65</v>
      </c>
      <c r="M57" s="4"/>
      <c r="N57" s="4">
        <f t="shared" si="1"/>
        <v>1242.6487910290425</v>
      </c>
      <c r="O57" s="4">
        <f t="shared" si="2"/>
        <v>0.6487910290425134</v>
      </c>
      <c r="P57" s="4">
        <f t="shared" si="3"/>
        <v>0.42092979936604347</v>
      </c>
    </row>
    <row r="58" spans="1:16" x14ac:dyDescent="0.25">
      <c r="A58" s="9">
        <v>40841</v>
      </c>
      <c r="B58" s="4">
        <v>1229.05</v>
      </c>
      <c r="C58" s="4">
        <v>583.16</v>
      </c>
      <c r="D58" s="4">
        <v>41.06</v>
      </c>
      <c r="E58" s="4">
        <v>16.239999999999998</v>
      </c>
      <c r="F58" s="4">
        <v>31.67</v>
      </c>
      <c r="G58" s="4">
        <v>397.77</v>
      </c>
      <c r="H58" s="4">
        <v>39.44</v>
      </c>
      <c r="I58" s="4">
        <v>23.3</v>
      </c>
      <c r="J58" s="4">
        <v>227.15</v>
      </c>
      <c r="K58" s="4">
        <v>27.85</v>
      </c>
      <c r="L58" s="4">
        <v>10.29</v>
      </c>
      <c r="M58" s="4"/>
      <c r="N58" s="4">
        <f t="shared" si="1"/>
        <v>1245.186493023775</v>
      </c>
      <c r="O58" s="4">
        <f t="shared" si="2"/>
        <v>16.136493023775074</v>
      </c>
      <c r="P58" s="4">
        <f t="shared" si="3"/>
        <v>260.38640710634161</v>
      </c>
    </row>
    <row r="59" spans="1:16" x14ac:dyDescent="0.25">
      <c r="A59" s="9">
        <v>40840</v>
      </c>
      <c r="B59" s="4">
        <v>1254.19</v>
      </c>
      <c r="C59" s="4">
        <v>596.41999999999996</v>
      </c>
      <c r="D59" s="4">
        <v>41.99</v>
      </c>
      <c r="E59" s="4">
        <v>16.71</v>
      </c>
      <c r="F59" s="4">
        <v>32.369999999999997</v>
      </c>
      <c r="G59" s="4">
        <v>405.77</v>
      </c>
      <c r="H59" s="4">
        <v>39.86</v>
      </c>
      <c r="I59" s="4">
        <v>24.66</v>
      </c>
      <c r="J59" s="4">
        <v>237.61</v>
      </c>
      <c r="K59" s="4">
        <v>28.2</v>
      </c>
      <c r="L59" s="4">
        <v>10.58</v>
      </c>
      <c r="M59" s="4"/>
      <c r="N59" s="4">
        <f t="shared" si="1"/>
        <v>1266.3295208895408</v>
      </c>
      <c r="O59" s="4">
        <f t="shared" si="2"/>
        <v>12.13952088954079</v>
      </c>
      <c r="P59" s="4">
        <f t="shared" si="3"/>
        <v>147.36796742759722</v>
      </c>
    </row>
    <row r="60" spans="1:16" x14ac:dyDescent="0.25">
      <c r="A60" s="9">
        <v>40837</v>
      </c>
      <c r="B60" s="4">
        <v>1238.25</v>
      </c>
      <c r="C60" s="4">
        <v>590.49</v>
      </c>
      <c r="D60" s="4">
        <v>41.47</v>
      </c>
      <c r="E60" s="4">
        <v>16.12</v>
      </c>
      <c r="F60" s="4">
        <v>32.119999999999997</v>
      </c>
      <c r="G60" s="4">
        <v>392.87</v>
      </c>
      <c r="H60" s="4">
        <v>38.549999999999997</v>
      </c>
      <c r="I60" s="4">
        <v>23.85</v>
      </c>
      <c r="J60" s="4">
        <v>234.78</v>
      </c>
      <c r="K60" s="4">
        <v>27.3</v>
      </c>
      <c r="L60" s="4">
        <v>10.01</v>
      </c>
      <c r="M60" s="4"/>
      <c r="N60" s="4">
        <f t="shared" si="1"/>
        <v>1231.7771745892971</v>
      </c>
      <c r="O60" s="4">
        <f t="shared" si="2"/>
        <v>-6.4728254107028533</v>
      </c>
      <c r="P60" s="4">
        <f t="shared" si="3"/>
        <v>41.89746879744056</v>
      </c>
    </row>
    <row r="61" spans="1:16" x14ac:dyDescent="0.25">
      <c r="A61" s="9">
        <v>40836</v>
      </c>
      <c r="B61" s="4">
        <v>1215.3900000000001</v>
      </c>
      <c r="C61" s="4">
        <v>583.66999999999996</v>
      </c>
      <c r="D61" s="4">
        <v>41.01</v>
      </c>
      <c r="E61" s="4">
        <v>16.18</v>
      </c>
      <c r="F61" s="4">
        <v>32.15</v>
      </c>
      <c r="G61" s="4">
        <v>395.31</v>
      </c>
      <c r="H61" s="4">
        <v>37.72</v>
      </c>
      <c r="I61" s="4">
        <v>23.48</v>
      </c>
      <c r="J61" s="4">
        <v>233.61</v>
      </c>
      <c r="K61" s="4">
        <v>26.08</v>
      </c>
      <c r="L61" s="4">
        <v>9.58</v>
      </c>
      <c r="M61" s="4"/>
      <c r="N61" s="4">
        <f t="shared" si="1"/>
        <v>1215.7693060963879</v>
      </c>
      <c r="O61" s="4">
        <f t="shared" si="2"/>
        <v>0.37930609638783608</v>
      </c>
      <c r="P61" s="4">
        <f t="shared" si="3"/>
        <v>0.14387311475697839</v>
      </c>
    </row>
    <row r="62" spans="1:16" x14ac:dyDescent="0.25">
      <c r="A62" s="9">
        <v>40835</v>
      </c>
      <c r="B62" s="4">
        <v>1209.8800000000001</v>
      </c>
      <c r="C62" s="4">
        <v>580.70000000000005</v>
      </c>
      <c r="D62" s="4">
        <v>40.799999999999997</v>
      </c>
      <c r="E62" s="4">
        <v>15.94</v>
      </c>
      <c r="F62" s="4">
        <v>33.18</v>
      </c>
      <c r="G62" s="4">
        <v>398.62</v>
      </c>
      <c r="H62" s="4">
        <v>37.659999999999997</v>
      </c>
      <c r="I62" s="4">
        <v>22.96</v>
      </c>
      <c r="J62" s="4">
        <v>231.53</v>
      </c>
      <c r="K62" s="4">
        <v>26.02</v>
      </c>
      <c r="L62" s="4">
        <v>9.4</v>
      </c>
      <c r="M62" s="4"/>
      <c r="N62" s="4">
        <f t="shared" si="1"/>
        <v>1217.1575194579</v>
      </c>
      <c r="O62" s="4">
        <f t="shared" si="2"/>
        <v>7.2775194578998708</v>
      </c>
      <c r="P62" s="4">
        <f t="shared" si="3"/>
        <v>52.962289460111229</v>
      </c>
    </row>
    <row r="63" spans="1:16" x14ac:dyDescent="0.25">
      <c r="A63" s="9">
        <v>40834</v>
      </c>
      <c r="B63" s="4">
        <v>1225.3800000000001</v>
      </c>
      <c r="C63" s="4">
        <v>590.51</v>
      </c>
      <c r="D63" s="4">
        <v>40.76</v>
      </c>
      <c r="E63" s="4">
        <v>15.47</v>
      </c>
      <c r="F63" s="4">
        <v>33.869999999999997</v>
      </c>
      <c r="G63" s="4">
        <v>422.24</v>
      </c>
      <c r="H63" s="4">
        <v>38.64</v>
      </c>
      <c r="I63" s="4">
        <v>23.83</v>
      </c>
      <c r="J63" s="4">
        <v>243.88</v>
      </c>
      <c r="K63" s="4">
        <v>26.76</v>
      </c>
      <c r="L63" s="4">
        <v>9.65</v>
      </c>
      <c r="M63" s="4"/>
      <c r="N63" s="4">
        <f t="shared" si="1"/>
        <v>1261.5927162587882</v>
      </c>
      <c r="O63" s="4">
        <f t="shared" si="2"/>
        <v>36.212716258788078</v>
      </c>
      <c r="P63" s="4">
        <f t="shared" si="3"/>
        <v>1311.3608188394944</v>
      </c>
    </row>
    <row r="64" spans="1:16" x14ac:dyDescent="0.25">
      <c r="A64" s="9">
        <v>40833</v>
      </c>
      <c r="B64" s="4">
        <v>1200.8599999999999</v>
      </c>
      <c r="C64" s="4">
        <v>582.41</v>
      </c>
      <c r="D64" s="4">
        <v>39.86</v>
      </c>
      <c r="E64" s="4">
        <v>15.7</v>
      </c>
      <c r="F64" s="4">
        <v>33.22</v>
      </c>
      <c r="G64" s="4">
        <v>419.99</v>
      </c>
      <c r="H64" s="4">
        <v>38.47</v>
      </c>
      <c r="I64" s="4">
        <v>24.2</v>
      </c>
      <c r="J64" s="4">
        <v>242.33</v>
      </c>
      <c r="K64" s="4">
        <v>26.24</v>
      </c>
      <c r="L64" s="4">
        <v>9.31</v>
      </c>
      <c r="M64" s="4"/>
      <c r="N64" s="4">
        <f t="shared" si="1"/>
        <v>1250.1972775585275</v>
      </c>
      <c r="O64" s="4">
        <f t="shared" si="2"/>
        <v>49.337277558527603</v>
      </c>
      <c r="P64" s="4">
        <f t="shared" si="3"/>
        <v>2434.1669568871916</v>
      </c>
    </row>
    <row r="65" spans="1:16" x14ac:dyDescent="0.25">
      <c r="A65" s="9">
        <v>40830</v>
      </c>
      <c r="B65" s="4">
        <v>1224.58</v>
      </c>
      <c r="C65" s="4">
        <v>591.67999999999995</v>
      </c>
      <c r="D65" s="4">
        <v>40.43</v>
      </c>
      <c r="E65" s="4">
        <v>15.91</v>
      </c>
      <c r="F65" s="4">
        <v>33.69</v>
      </c>
      <c r="G65" s="4">
        <v>422</v>
      </c>
      <c r="H65" s="4">
        <v>39</v>
      </c>
      <c r="I65" s="4">
        <v>24.46</v>
      </c>
      <c r="J65" s="4">
        <v>246.71</v>
      </c>
      <c r="K65" s="4">
        <v>26.81</v>
      </c>
      <c r="L65" s="4">
        <v>9.8000000000000007</v>
      </c>
      <c r="M65" s="4"/>
      <c r="N65" s="4">
        <f t="shared" si="1"/>
        <v>1265.2404407865051</v>
      </c>
      <c r="O65" s="4">
        <f t="shared" si="2"/>
        <v>40.660440786505205</v>
      </c>
      <c r="P65" s="4">
        <f t="shared" si="3"/>
        <v>1653.271444952896</v>
      </c>
    </row>
    <row r="66" spans="1:16" x14ac:dyDescent="0.25">
      <c r="A66" s="9">
        <v>40829</v>
      </c>
      <c r="B66" s="4">
        <v>1203.6600000000001</v>
      </c>
      <c r="C66" s="4">
        <v>558.99</v>
      </c>
      <c r="D66" s="4">
        <v>40.64</v>
      </c>
      <c r="E66" s="4">
        <v>15.93</v>
      </c>
      <c r="F66" s="4">
        <v>32.74</v>
      </c>
      <c r="G66" s="4">
        <v>408.43</v>
      </c>
      <c r="H66" s="4">
        <v>38.69</v>
      </c>
      <c r="I66" s="4">
        <v>24.49</v>
      </c>
      <c r="J66" s="4">
        <v>236.15</v>
      </c>
      <c r="K66" s="4">
        <v>25.8</v>
      </c>
      <c r="L66" s="4">
        <v>9.7100000000000009</v>
      </c>
      <c r="M66" s="4"/>
      <c r="N66" s="4">
        <f t="shared" si="1"/>
        <v>1225.1469649756966</v>
      </c>
      <c r="O66" s="4">
        <f t="shared" si="2"/>
        <v>21.486964975696537</v>
      </c>
      <c r="P66" s="4">
        <f t="shared" si="3"/>
        <v>461.68966386680972</v>
      </c>
    </row>
    <row r="67" spans="1:16" x14ac:dyDescent="0.25">
      <c r="A67" s="9">
        <v>40828</v>
      </c>
      <c r="B67" s="4">
        <v>1207.25</v>
      </c>
      <c r="C67" s="4">
        <v>548.5</v>
      </c>
      <c r="D67" s="4">
        <v>40.29</v>
      </c>
      <c r="E67" s="4">
        <v>15.77</v>
      </c>
      <c r="F67" s="4">
        <v>32.75</v>
      </c>
      <c r="G67" s="4">
        <v>402.19</v>
      </c>
      <c r="H67" s="4">
        <v>36.61</v>
      </c>
      <c r="I67" s="4">
        <v>23.37</v>
      </c>
      <c r="J67" s="4">
        <v>236.81</v>
      </c>
      <c r="K67" s="4">
        <v>25.88</v>
      </c>
      <c r="L67" s="4">
        <v>9.82</v>
      </c>
      <c r="M67" s="4"/>
      <c r="N67" s="4">
        <f t="shared" si="1"/>
        <v>1196.3245853911089</v>
      </c>
      <c r="O67" s="4">
        <f t="shared" si="2"/>
        <v>-10.92541460889106</v>
      </c>
      <c r="P67" s="4">
        <f t="shared" si="3"/>
        <v>119.3646843761702</v>
      </c>
    </row>
    <row r="68" spans="1:16" x14ac:dyDescent="0.25">
      <c r="A68" s="9">
        <v>40827</v>
      </c>
      <c r="B68" s="4">
        <v>1195.54</v>
      </c>
      <c r="C68" s="4">
        <v>543.17999999999995</v>
      </c>
      <c r="D68" s="4">
        <v>39.700000000000003</v>
      </c>
      <c r="E68" s="4">
        <v>15.86</v>
      </c>
      <c r="F68" s="4">
        <v>32.83</v>
      </c>
      <c r="G68" s="4">
        <v>400.29</v>
      </c>
      <c r="H68" s="4">
        <v>36</v>
      </c>
      <c r="I68" s="4">
        <v>23.35</v>
      </c>
      <c r="J68" s="4">
        <v>235.48</v>
      </c>
      <c r="K68" s="4">
        <v>25.84</v>
      </c>
      <c r="L68" s="4">
        <v>9.26</v>
      </c>
      <c r="M68" s="4"/>
      <c r="N68" s="4">
        <f t="shared" si="1"/>
        <v>1186.289282463511</v>
      </c>
      <c r="O68" s="4">
        <f t="shared" si="2"/>
        <v>-9.2507175364889918</v>
      </c>
      <c r="P68" s="4">
        <f t="shared" si="3"/>
        <v>85.57577493990496</v>
      </c>
    </row>
    <row r="69" spans="1:16" x14ac:dyDescent="0.25">
      <c r="A69" s="9">
        <v>40826</v>
      </c>
      <c r="B69" s="4">
        <v>1194.8900000000001</v>
      </c>
      <c r="C69" s="4">
        <v>537.16999999999996</v>
      </c>
      <c r="D69" s="4">
        <v>40.65</v>
      </c>
      <c r="E69" s="4">
        <v>15.84</v>
      </c>
      <c r="F69" s="4">
        <v>32.299999999999997</v>
      </c>
      <c r="G69" s="4">
        <v>388.81</v>
      </c>
      <c r="H69" s="4">
        <v>36.53</v>
      </c>
      <c r="I69" s="4">
        <v>23.46</v>
      </c>
      <c r="J69" s="4">
        <v>231.32</v>
      </c>
      <c r="K69" s="4">
        <v>25.76</v>
      </c>
      <c r="L69" s="4">
        <v>9.3699999999999992</v>
      </c>
      <c r="M69" s="4"/>
      <c r="N69" s="4">
        <f t="shared" si="1"/>
        <v>1174.5750109894532</v>
      </c>
      <c r="O69" s="4">
        <f t="shared" si="2"/>
        <v>-20.314989010546924</v>
      </c>
      <c r="P69" s="4">
        <f t="shared" si="3"/>
        <v>412.6987784986423</v>
      </c>
    </row>
    <row r="70" spans="1:16" x14ac:dyDescent="0.25">
      <c r="A70" s="9">
        <v>40823</v>
      </c>
      <c r="B70" s="4">
        <v>1155.46</v>
      </c>
      <c r="C70" s="4">
        <v>515.12</v>
      </c>
      <c r="D70" s="4">
        <v>39.31</v>
      </c>
      <c r="E70" s="4">
        <v>15.47</v>
      </c>
      <c r="F70" s="4">
        <v>31.07</v>
      </c>
      <c r="G70" s="4">
        <v>369.8</v>
      </c>
      <c r="H70" s="4">
        <v>36.979999999999997</v>
      </c>
      <c r="I70" s="4">
        <v>23.02</v>
      </c>
      <c r="J70" s="4">
        <v>224.74</v>
      </c>
      <c r="K70" s="4">
        <v>25.28</v>
      </c>
      <c r="L70" s="4">
        <v>8.7200000000000006</v>
      </c>
      <c r="M70" s="4"/>
      <c r="N70" s="4">
        <f t="shared" si="1"/>
        <v>1143.4203449544523</v>
      </c>
      <c r="O70" s="4">
        <f t="shared" si="2"/>
        <v>-12.039655045547761</v>
      </c>
      <c r="P70" s="4">
        <f t="shared" si="3"/>
        <v>144.95329361578365</v>
      </c>
    </row>
    <row r="71" spans="1:16" x14ac:dyDescent="0.25">
      <c r="A71" s="9">
        <v>40822</v>
      </c>
      <c r="B71" s="4">
        <v>1164.97</v>
      </c>
      <c r="C71" s="4">
        <v>514.71</v>
      </c>
      <c r="D71" s="4">
        <v>39.65</v>
      </c>
      <c r="E71" s="4">
        <v>15.65</v>
      </c>
      <c r="F71" s="4">
        <v>31.44</v>
      </c>
      <c r="G71" s="4">
        <v>377.37</v>
      </c>
      <c r="H71" s="4">
        <v>40.840000000000003</v>
      </c>
      <c r="I71" s="4">
        <v>22.88</v>
      </c>
      <c r="J71" s="4">
        <v>221.51</v>
      </c>
      <c r="K71" s="4">
        <v>25.33</v>
      </c>
      <c r="L71" s="4">
        <v>8.86</v>
      </c>
      <c r="M71" s="4"/>
      <c r="N71" s="4">
        <f t="shared" si="1"/>
        <v>1184.5513976237098</v>
      </c>
      <c r="O71" s="4">
        <f t="shared" si="2"/>
        <v>19.58139762370979</v>
      </c>
      <c r="P71" s="4">
        <f t="shared" si="3"/>
        <v>383.43113289782741</v>
      </c>
    </row>
    <row r="72" spans="1:16" x14ac:dyDescent="0.25">
      <c r="A72" s="9">
        <v>40821</v>
      </c>
      <c r="B72" s="4">
        <v>1144.03</v>
      </c>
      <c r="C72" s="4">
        <v>504.7</v>
      </c>
      <c r="D72" s="4">
        <v>39.15</v>
      </c>
      <c r="E72" s="4">
        <v>15.92</v>
      </c>
      <c r="F72" s="4">
        <v>30.53</v>
      </c>
      <c r="G72" s="4">
        <v>378.25</v>
      </c>
      <c r="H72" s="4">
        <v>40.01</v>
      </c>
      <c r="I72" s="4">
        <v>22.35</v>
      </c>
      <c r="J72" s="4">
        <v>219.5</v>
      </c>
      <c r="K72" s="4">
        <v>24.68</v>
      </c>
      <c r="L72" s="4">
        <v>8.48</v>
      </c>
      <c r="M72" s="4"/>
      <c r="N72" s="4">
        <f t="shared" si="1"/>
        <v>1169.3124079918066</v>
      </c>
      <c r="O72" s="4">
        <f t="shared" si="2"/>
        <v>25.282407991806622</v>
      </c>
      <c r="P72" s="4">
        <f t="shared" si="3"/>
        <v>639.20015386416731</v>
      </c>
    </row>
    <row r="73" spans="1:16" x14ac:dyDescent="0.25">
      <c r="A73" s="9">
        <v>40820</v>
      </c>
      <c r="B73" s="4">
        <v>1123.95</v>
      </c>
      <c r="C73" s="4">
        <v>501.9</v>
      </c>
      <c r="D73" s="4">
        <v>37.880000000000003</v>
      </c>
      <c r="E73" s="4">
        <v>14.46</v>
      </c>
      <c r="F73" s="4">
        <v>29.35</v>
      </c>
      <c r="G73" s="4">
        <v>372.5</v>
      </c>
      <c r="H73" s="4">
        <v>38.57</v>
      </c>
      <c r="I73" s="4">
        <v>20.56</v>
      </c>
      <c r="J73" s="4">
        <v>212.5</v>
      </c>
      <c r="K73" s="4">
        <v>24.04</v>
      </c>
      <c r="L73" s="4">
        <v>8.42</v>
      </c>
      <c r="M73" s="4"/>
      <c r="N73" s="4">
        <f t="shared" si="1"/>
        <v>1144.925270337626</v>
      </c>
      <c r="O73" s="4">
        <f t="shared" si="2"/>
        <v>20.975270337625943</v>
      </c>
      <c r="P73" s="4">
        <f t="shared" si="3"/>
        <v>439.96196573649075</v>
      </c>
    </row>
    <row r="74" spans="1:16" x14ac:dyDescent="0.25">
      <c r="A74" s="9">
        <v>40819</v>
      </c>
      <c r="B74" s="4">
        <v>1099.23</v>
      </c>
      <c r="C74" s="4">
        <v>495.52</v>
      </c>
      <c r="D74" s="4">
        <v>37.81</v>
      </c>
      <c r="E74" s="4">
        <v>13.53</v>
      </c>
      <c r="F74" s="4">
        <v>28.11</v>
      </c>
      <c r="G74" s="4">
        <v>374.6</v>
      </c>
      <c r="H74" s="4">
        <v>37.71</v>
      </c>
      <c r="I74" s="4">
        <v>18.649999999999999</v>
      </c>
      <c r="J74" s="4">
        <v>211.98</v>
      </c>
      <c r="K74" s="4">
        <v>23.26</v>
      </c>
      <c r="L74" s="4">
        <v>8.36</v>
      </c>
      <c r="M74" s="4"/>
      <c r="N74" s="4">
        <f t="shared" si="1"/>
        <v>1131.5889324451377</v>
      </c>
      <c r="O74" s="4">
        <f t="shared" si="2"/>
        <v>32.358932445137725</v>
      </c>
      <c r="P74" s="4">
        <f t="shared" si="3"/>
        <v>1047.100508988987</v>
      </c>
    </row>
    <row r="75" spans="1:16" x14ac:dyDescent="0.25">
      <c r="A75" s="9">
        <v>40816</v>
      </c>
      <c r="B75" s="4">
        <v>1131.42</v>
      </c>
      <c r="C75" s="4">
        <v>515.04</v>
      </c>
      <c r="D75" s="4">
        <v>38.799999999999997</v>
      </c>
      <c r="E75" s="4">
        <v>13.17</v>
      </c>
      <c r="F75" s="4">
        <v>29.49</v>
      </c>
      <c r="G75" s="4">
        <v>381.32</v>
      </c>
      <c r="H75" s="4">
        <v>38.56</v>
      </c>
      <c r="I75" s="4">
        <v>19.88</v>
      </c>
      <c r="J75" s="4">
        <v>216.23</v>
      </c>
      <c r="K75" s="4">
        <v>24.17</v>
      </c>
      <c r="L75" s="4">
        <v>9.11</v>
      </c>
      <c r="M75" s="4"/>
      <c r="N75" s="4">
        <f t="shared" si="1"/>
        <v>1161.7659606989073</v>
      </c>
      <c r="O75" s="4">
        <f t="shared" si="2"/>
        <v>30.34596069890722</v>
      </c>
      <c r="P75" s="4">
        <f t="shared" si="3"/>
        <v>920.87733073962158</v>
      </c>
    </row>
    <row r="76" spans="1:16" x14ac:dyDescent="0.25">
      <c r="A76" s="9">
        <v>40815</v>
      </c>
      <c r="B76" s="4">
        <v>1160.4000000000001</v>
      </c>
      <c r="C76" s="4">
        <v>527.5</v>
      </c>
      <c r="D76" s="4">
        <v>39.25</v>
      </c>
      <c r="E76" s="4">
        <v>13.42</v>
      </c>
      <c r="F76" s="4">
        <v>30.67</v>
      </c>
      <c r="G76" s="4">
        <v>390.57</v>
      </c>
      <c r="H76" s="4">
        <v>39.9</v>
      </c>
      <c r="I76" s="4">
        <v>20.99</v>
      </c>
      <c r="J76" s="4">
        <v>222.44</v>
      </c>
      <c r="K76" s="4">
        <v>24.99</v>
      </c>
      <c r="L76" s="4">
        <v>9.56</v>
      </c>
      <c r="M76" s="4"/>
      <c r="N76" s="4">
        <f t="shared" si="1"/>
        <v>1194.9637553308855</v>
      </c>
      <c r="O76" s="4">
        <f t="shared" si="2"/>
        <v>34.563755330885442</v>
      </c>
      <c r="P76" s="4">
        <f t="shared" si="3"/>
        <v>1194.6531825733118</v>
      </c>
    </row>
    <row r="77" spans="1:16" x14ac:dyDescent="0.25">
      <c r="A77" s="9">
        <v>40814</v>
      </c>
      <c r="B77" s="4">
        <v>1151.06</v>
      </c>
      <c r="C77" s="4">
        <v>528.84</v>
      </c>
      <c r="D77" s="4">
        <v>39.18</v>
      </c>
      <c r="E77" s="4">
        <v>14.19</v>
      </c>
      <c r="F77" s="4">
        <v>31.64</v>
      </c>
      <c r="G77" s="4">
        <v>397.01</v>
      </c>
      <c r="H77" s="4">
        <v>39.450000000000003</v>
      </c>
      <c r="I77" s="4">
        <v>21.24</v>
      </c>
      <c r="J77" s="4">
        <v>229.71</v>
      </c>
      <c r="K77" s="4">
        <v>25.11</v>
      </c>
      <c r="L77" s="4">
        <v>9.41</v>
      </c>
      <c r="M77" s="4"/>
      <c r="N77" s="4">
        <f t="shared" si="1"/>
        <v>1199.8450414993715</v>
      </c>
      <c r="O77" s="4">
        <f t="shared" si="2"/>
        <v>48.785041499371573</v>
      </c>
      <c r="P77" s="4">
        <f t="shared" si="3"/>
        <v>2379.9802740954065</v>
      </c>
    </row>
    <row r="78" spans="1:16" x14ac:dyDescent="0.25">
      <c r="A78" s="9">
        <v>40813</v>
      </c>
      <c r="B78" s="4">
        <v>1175.3800000000001</v>
      </c>
      <c r="C78" s="4">
        <v>539.34</v>
      </c>
      <c r="D78" s="4">
        <v>40.049999999999997</v>
      </c>
      <c r="E78" s="4">
        <v>14.54</v>
      </c>
      <c r="F78" s="4">
        <v>32.520000000000003</v>
      </c>
      <c r="G78" s="4">
        <v>399.26</v>
      </c>
      <c r="H78" s="4">
        <v>40</v>
      </c>
      <c r="I78" s="4">
        <v>22.14</v>
      </c>
      <c r="J78" s="4">
        <v>224.21</v>
      </c>
      <c r="K78" s="4">
        <v>25.56</v>
      </c>
      <c r="L78" s="4">
        <v>9.92</v>
      </c>
      <c r="M78" s="4"/>
      <c r="N78" s="4">
        <f t="shared" si="1"/>
        <v>1215.0643095020837</v>
      </c>
      <c r="O78" s="4">
        <f t="shared" si="2"/>
        <v>39.684309502083579</v>
      </c>
      <c r="P78" s="4">
        <f t="shared" si="3"/>
        <v>1574.844420657161</v>
      </c>
    </row>
    <row r="79" spans="1:16" x14ac:dyDescent="0.25">
      <c r="A79" s="9">
        <v>40812</v>
      </c>
      <c r="B79" s="4">
        <v>1162.95</v>
      </c>
      <c r="C79" s="4">
        <v>531.89</v>
      </c>
      <c r="D79" s="4">
        <v>39.549999999999997</v>
      </c>
      <c r="E79" s="4">
        <v>14.75</v>
      </c>
      <c r="F79" s="4">
        <v>32.549999999999997</v>
      </c>
      <c r="G79" s="4">
        <v>403.17</v>
      </c>
      <c r="H79" s="4">
        <v>39.43</v>
      </c>
      <c r="I79" s="4">
        <v>21.14</v>
      </c>
      <c r="J79" s="4">
        <v>229.85</v>
      </c>
      <c r="K79" s="4">
        <v>25.13</v>
      </c>
      <c r="L79" s="4">
        <v>9.73</v>
      </c>
      <c r="M79" s="4"/>
      <c r="N79" s="4">
        <f t="shared" si="1"/>
        <v>1208.1397862400652</v>
      </c>
      <c r="O79" s="4">
        <f t="shared" si="2"/>
        <v>45.189786240065132</v>
      </c>
      <c r="P79" s="4">
        <f t="shared" si="3"/>
        <v>2042.11678042278</v>
      </c>
    </row>
    <row r="80" spans="1:16" x14ac:dyDescent="0.25">
      <c r="A80" s="9">
        <v>40809</v>
      </c>
      <c r="B80" s="4">
        <v>1136.43</v>
      </c>
      <c r="C80" s="4">
        <v>525.51</v>
      </c>
      <c r="D80" s="4">
        <v>38.43</v>
      </c>
      <c r="E80" s="4">
        <v>14.71</v>
      </c>
      <c r="F80" s="4">
        <v>32.08</v>
      </c>
      <c r="G80" s="4">
        <v>404.3</v>
      </c>
      <c r="H80" s="4">
        <v>38.85</v>
      </c>
      <c r="I80" s="4">
        <v>20.8</v>
      </c>
      <c r="J80" s="4">
        <v>223.61</v>
      </c>
      <c r="K80" s="4">
        <v>24.88</v>
      </c>
      <c r="L80" s="4">
        <v>9.7200000000000006</v>
      </c>
      <c r="M80" s="4"/>
      <c r="N80" s="4">
        <f t="shared" si="1"/>
        <v>1199.7640494770819</v>
      </c>
      <c r="O80" s="4">
        <f t="shared" si="2"/>
        <v>63.334049477081862</v>
      </c>
      <c r="P80" s="4">
        <f t="shared" si="3"/>
        <v>4011.2018231654533</v>
      </c>
    </row>
    <row r="81" spans="1:16" x14ac:dyDescent="0.25">
      <c r="A81" s="9">
        <v>40808</v>
      </c>
      <c r="B81" s="4">
        <v>1129.56</v>
      </c>
      <c r="C81" s="4">
        <v>520.66</v>
      </c>
      <c r="D81" s="4">
        <v>38.340000000000003</v>
      </c>
      <c r="E81" s="4">
        <v>13.99</v>
      </c>
      <c r="F81" s="4">
        <v>31.67</v>
      </c>
      <c r="G81" s="4">
        <v>401.82</v>
      </c>
      <c r="H81" s="4">
        <v>38.700000000000003</v>
      </c>
      <c r="I81" s="4">
        <v>20.190000000000001</v>
      </c>
      <c r="J81" s="4">
        <v>223.23</v>
      </c>
      <c r="K81" s="4">
        <v>24.31</v>
      </c>
      <c r="L81" s="4">
        <v>9.61</v>
      </c>
      <c r="M81" s="4"/>
      <c r="N81" s="4">
        <f t="shared" si="1"/>
        <v>1189.4655960475745</v>
      </c>
      <c r="O81" s="4">
        <f t="shared" si="2"/>
        <v>59.905596047574591</v>
      </c>
      <c r="P81" s="4">
        <f t="shared" si="3"/>
        <v>3588.6804378151846</v>
      </c>
    </row>
    <row r="82" spans="1:16" x14ac:dyDescent="0.25">
      <c r="A82" s="9">
        <v>40807</v>
      </c>
      <c r="B82" s="4">
        <v>1166.76</v>
      </c>
      <c r="C82" s="4">
        <v>539.20000000000005</v>
      </c>
      <c r="D82" s="4">
        <v>39.67</v>
      </c>
      <c r="E82" s="4">
        <v>13.96</v>
      </c>
      <c r="F82" s="4">
        <v>32.24</v>
      </c>
      <c r="G82" s="4">
        <v>412.14</v>
      </c>
      <c r="H82" s="4">
        <v>40.86</v>
      </c>
      <c r="I82" s="4">
        <v>21.36</v>
      </c>
      <c r="J82" s="4">
        <v>231.87</v>
      </c>
      <c r="K82" s="4">
        <v>24.89</v>
      </c>
      <c r="L82" s="4">
        <v>10.25</v>
      </c>
      <c r="M82" s="4"/>
      <c r="N82" s="4">
        <f t="shared" si="1"/>
        <v>1231.9349280922456</v>
      </c>
      <c r="O82" s="4">
        <f t="shared" si="2"/>
        <v>65.174928092245636</v>
      </c>
      <c r="P82" s="4">
        <f t="shared" si="3"/>
        <v>4247.7712518293893</v>
      </c>
    </row>
    <row r="83" spans="1:16" x14ac:dyDescent="0.25">
      <c r="A83" s="9">
        <v>40806</v>
      </c>
      <c r="B83" s="4">
        <v>1202.0899999999999</v>
      </c>
      <c r="C83" s="4">
        <v>546.63</v>
      </c>
      <c r="D83" s="4">
        <v>40.840000000000003</v>
      </c>
      <c r="E83" s="4">
        <v>14.36</v>
      </c>
      <c r="F83" s="4">
        <v>32.729999999999997</v>
      </c>
      <c r="G83" s="4">
        <v>413.45</v>
      </c>
      <c r="H83" s="4">
        <v>41.31</v>
      </c>
      <c r="I83" s="4">
        <v>21.83</v>
      </c>
      <c r="J83" s="4">
        <v>233.25</v>
      </c>
      <c r="K83" s="4">
        <v>24.64</v>
      </c>
      <c r="L83" s="4">
        <v>10.7</v>
      </c>
      <c r="M83" s="4"/>
      <c r="N83" s="4">
        <f t="shared" si="1"/>
        <v>1238.9273485753922</v>
      </c>
      <c r="O83" s="4">
        <f t="shared" si="2"/>
        <v>36.837348575392298</v>
      </c>
      <c r="P83" s="4">
        <f t="shared" si="3"/>
        <v>1356.9902500649569</v>
      </c>
    </row>
    <row r="84" spans="1:16" x14ac:dyDescent="0.25">
      <c r="A84" s="9">
        <v>40805</v>
      </c>
      <c r="B84" s="4">
        <v>1204.0899999999999</v>
      </c>
      <c r="C84" s="4">
        <v>546.66999999999996</v>
      </c>
      <c r="D84" s="4">
        <v>40.049999999999997</v>
      </c>
      <c r="E84" s="4">
        <v>14.61</v>
      </c>
      <c r="F84" s="4">
        <v>33.1</v>
      </c>
      <c r="G84" s="4">
        <v>411.63</v>
      </c>
      <c r="H84" s="4">
        <v>41.85</v>
      </c>
      <c r="I84" s="4">
        <v>22.24</v>
      </c>
      <c r="J84" s="4">
        <v>241.69</v>
      </c>
      <c r="K84" s="4">
        <v>25.27</v>
      </c>
      <c r="L84" s="4">
        <v>10.99</v>
      </c>
      <c r="M84" s="4"/>
      <c r="N84" s="4">
        <f t="shared" si="1"/>
        <v>1245.8536280020471</v>
      </c>
      <c r="O84" s="4">
        <f t="shared" si="2"/>
        <v>41.763628002047199</v>
      </c>
      <c r="P84" s="4">
        <f t="shared" si="3"/>
        <v>1744.2006238933809</v>
      </c>
    </row>
    <row r="85" spans="1:16" x14ac:dyDescent="0.25">
      <c r="A85" s="9">
        <v>40802</v>
      </c>
      <c r="B85" s="4">
        <v>1216.01</v>
      </c>
      <c r="C85" s="4">
        <v>546.67999999999995</v>
      </c>
      <c r="D85" s="4">
        <v>40.409999999999997</v>
      </c>
      <c r="E85" s="4">
        <v>14.97</v>
      </c>
      <c r="F85" s="4">
        <v>33.69</v>
      </c>
      <c r="G85" s="4">
        <v>400.5</v>
      </c>
      <c r="H85" s="4">
        <v>42.3</v>
      </c>
      <c r="I85" s="4">
        <v>22.72</v>
      </c>
      <c r="J85" s="4">
        <v>239.3</v>
      </c>
      <c r="K85" s="4">
        <v>25.52</v>
      </c>
      <c r="L85" s="4">
        <v>11.63</v>
      </c>
      <c r="M85" s="4"/>
      <c r="N85" s="4">
        <f t="shared" si="1"/>
        <v>1238.9589924523632</v>
      </c>
      <c r="O85" s="4">
        <f t="shared" si="2"/>
        <v>22.9489924523632</v>
      </c>
      <c r="P85" s="4">
        <f t="shared" si="3"/>
        <v>526.65625457862313</v>
      </c>
    </row>
    <row r="86" spans="1:16" x14ac:dyDescent="0.25">
      <c r="A86" s="9">
        <v>40801</v>
      </c>
      <c r="B86" s="4">
        <v>1209.1099999999999</v>
      </c>
      <c r="C86" s="4">
        <v>542.55999999999995</v>
      </c>
      <c r="D86" s="4">
        <v>39.82</v>
      </c>
      <c r="E86" s="4">
        <v>14.89</v>
      </c>
      <c r="F86" s="4">
        <v>32.04</v>
      </c>
      <c r="G86" s="4">
        <v>392.96</v>
      </c>
      <c r="H86" s="4">
        <v>41.91</v>
      </c>
      <c r="I86" s="4">
        <v>22.67</v>
      </c>
      <c r="J86" s="4">
        <v>226.78</v>
      </c>
      <c r="K86" s="4">
        <v>26.12</v>
      </c>
      <c r="L86" s="4">
        <v>11.44</v>
      </c>
      <c r="M86" s="4"/>
      <c r="N86" s="4">
        <f t="shared" si="1"/>
        <v>1229.5159594987629</v>
      </c>
      <c r="O86" s="4">
        <f t="shared" si="2"/>
        <v>20.405959498762968</v>
      </c>
      <c r="P86" s="4">
        <f t="shared" si="3"/>
        <v>416.40318306515462</v>
      </c>
    </row>
    <row r="87" spans="1:16" x14ac:dyDescent="0.25">
      <c r="A87" s="9">
        <v>40800</v>
      </c>
      <c r="B87" s="4">
        <v>1188.68</v>
      </c>
      <c r="C87" s="4">
        <v>532.07000000000005</v>
      </c>
      <c r="D87" s="4">
        <v>39.380000000000003</v>
      </c>
      <c r="E87" s="4">
        <v>14.55</v>
      </c>
      <c r="F87" s="4">
        <v>30.14</v>
      </c>
      <c r="G87" s="4">
        <v>389.3</v>
      </c>
      <c r="H87" s="4">
        <v>41.35</v>
      </c>
      <c r="I87" s="4">
        <v>22.37</v>
      </c>
      <c r="J87" s="4">
        <v>222.57</v>
      </c>
      <c r="K87" s="4">
        <v>25.76</v>
      </c>
      <c r="L87" s="4">
        <v>11.22</v>
      </c>
      <c r="M87" s="4"/>
      <c r="N87" s="4">
        <f t="shared" si="1"/>
        <v>1213.2839507895555</v>
      </c>
      <c r="O87" s="4">
        <f t="shared" si="2"/>
        <v>24.603950789555483</v>
      </c>
      <c r="P87" s="4">
        <f t="shared" si="3"/>
        <v>605.35439445486793</v>
      </c>
    </row>
    <row r="88" spans="1:16" x14ac:dyDescent="0.25">
      <c r="A88" s="9">
        <v>40799</v>
      </c>
      <c r="B88" s="4">
        <v>1172.8699999999999</v>
      </c>
      <c r="C88" s="4">
        <v>529.52</v>
      </c>
      <c r="D88" s="4">
        <v>38.21</v>
      </c>
      <c r="E88" s="4">
        <v>14.26</v>
      </c>
      <c r="F88" s="4">
        <v>29.4</v>
      </c>
      <c r="G88" s="4">
        <v>384.62</v>
      </c>
      <c r="H88" s="4">
        <v>40.119999999999997</v>
      </c>
      <c r="I88" s="4">
        <v>21.26</v>
      </c>
      <c r="J88" s="4">
        <v>219.53</v>
      </c>
      <c r="K88" s="4">
        <v>25.18</v>
      </c>
      <c r="L88" s="4">
        <v>10.95</v>
      </c>
      <c r="M88" s="4"/>
      <c r="N88" s="4">
        <f t="shared" si="1"/>
        <v>1192.402060416769</v>
      </c>
      <c r="O88" s="4">
        <f t="shared" si="2"/>
        <v>19.532060416769127</v>
      </c>
      <c r="P88" s="4">
        <f t="shared" si="3"/>
        <v>381.50138412431937</v>
      </c>
    </row>
    <row r="89" spans="1:16" x14ac:dyDescent="0.25">
      <c r="A89" s="9">
        <v>40798</v>
      </c>
      <c r="B89" s="4">
        <v>1162.27</v>
      </c>
      <c r="C89" s="4">
        <v>530.12</v>
      </c>
      <c r="D89" s="4">
        <v>37.979999999999997</v>
      </c>
      <c r="E89" s="4">
        <v>14.26</v>
      </c>
      <c r="F89" s="4">
        <v>29.42</v>
      </c>
      <c r="G89" s="4">
        <v>379.94</v>
      </c>
      <c r="H89" s="4">
        <v>38.93</v>
      </c>
      <c r="I89" s="4">
        <v>20.91</v>
      </c>
      <c r="J89" s="4">
        <v>216.56</v>
      </c>
      <c r="K89" s="4">
        <v>25.2</v>
      </c>
      <c r="L89" s="4">
        <v>10.74</v>
      </c>
      <c r="M89" s="4"/>
      <c r="N89" s="4">
        <f t="shared" si="1"/>
        <v>1177.5621244037875</v>
      </c>
      <c r="O89" s="4">
        <f t="shared" si="2"/>
        <v>15.292124403787511</v>
      </c>
      <c r="P89" s="4">
        <f t="shared" si="3"/>
        <v>233.84906878091354</v>
      </c>
    </row>
    <row r="90" spans="1:16" x14ac:dyDescent="0.25">
      <c r="A90" s="9">
        <v>40795</v>
      </c>
      <c r="B90" s="4">
        <v>1154.23</v>
      </c>
      <c r="C90" s="4">
        <v>524.85</v>
      </c>
      <c r="D90" s="4">
        <v>37.81</v>
      </c>
      <c r="E90" s="4">
        <v>14.48</v>
      </c>
      <c r="F90" s="4">
        <v>28.46</v>
      </c>
      <c r="G90" s="4">
        <v>377.48</v>
      </c>
      <c r="H90" s="4">
        <v>38.46</v>
      </c>
      <c r="I90" s="4">
        <v>20.77</v>
      </c>
      <c r="J90" s="4">
        <v>211.39</v>
      </c>
      <c r="K90" s="4">
        <v>24.64</v>
      </c>
      <c r="L90" s="4">
        <v>10.74</v>
      </c>
      <c r="M90" s="4"/>
      <c r="N90" s="4">
        <f t="shared" si="1"/>
        <v>1164.4647398033351</v>
      </c>
      <c r="O90" s="4">
        <f t="shared" si="2"/>
        <v>10.23473980333506</v>
      </c>
      <c r="P90" s="4">
        <f t="shared" si="3"/>
        <v>104.74989884197099</v>
      </c>
    </row>
    <row r="91" spans="1:16" x14ac:dyDescent="0.25">
      <c r="A91" s="9">
        <v>40794</v>
      </c>
      <c r="B91" s="4">
        <v>1185.9000000000001</v>
      </c>
      <c r="C91" s="4">
        <v>534.96</v>
      </c>
      <c r="D91" s="4">
        <v>39.51</v>
      </c>
      <c r="E91" s="4">
        <v>14.44</v>
      </c>
      <c r="F91" s="4">
        <v>30.51</v>
      </c>
      <c r="G91" s="4">
        <v>384.14</v>
      </c>
      <c r="H91" s="4">
        <v>39.39</v>
      </c>
      <c r="I91" s="4">
        <v>21.59</v>
      </c>
      <c r="J91" s="4">
        <v>217.26</v>
      </c>
      <c r="K91" s="4">
        <v>24.99</v>
      </c>
      <c r="L91" s="4">
        <v>11.27</v>
      </c>
      <c r="M91" s="4"/>
      <c r="N91" s="4">
        <f t="shared" si="1"/>
        <v>1186.9576010039125</v>
      </c>
      <c r="O91" s="4">
        <f t="shared" si="2"/>
        <v>1.0576010039123958</v>
      </c>
      <c r="P91" s="4">
        <f t="shared" si="3"/>
        <v>1.1185198834765073</v>
      </c>
    </row>
    <row r="92" spans="1:16" x14ac:dyDescent="0.25">
      <c r="A92" s="9">
        <v>40793</v>
      </c>
      <c r="B92" s="4">
        <v>1198.6199999999999</v>
      </c>
      <c r="C92" s="4">
        <v>534.03</v>
      </c>
      <c r="D92" s="4">
        <v>39.799999999999997</v>
      </c>
      <c r="E92" s="4">
        <v>13.61</v>
      </c>
      <c r="F92" s="4">
        <v>29.75</v>
      </c>
      <c r="G92" s="4">
        <v>383.93</v>
      </c>
      <c r="H92" s="4">
        <v>39.9</v>
      </c>
      <c r="I92" s="4">
        <v>21.59</v>
      </c>
      <c r="J92" s="4">
        <v>219.9</v>
      </c>
      <c r="K92" s="4">
        <v>25.3</v>
      </c>
      <c r="L92" s="4">
        <v>11.59</v>
      </c>
      <c r="M92" s="4"/>
      <c r="N92" s="4">
        <f t="shared" si="1"/>
        <v>1192.7668693390294</v>
      </c>
      <c r="O92" s="4">
        <f t="shared" si="2"/>
        <v>-5.8531306609704643</v>
      </c>
      <c r="P92" s="4">
        <f t="shared" si="3"/>
        <v>34.259138534392541</v>
      </c>
    </row>
    <row r="93" spans="1:16" x14ac:dyDescent="0.25">
      <c r="A93" s="9">
        <v>40792</v>
      </c>
      <c r="B93" s="4">
        <v>1165.24</v>
      </c>
      <c r="C93" s="4">
        <v>522.17999999999995</v>
      </c>
      <c r="D93" s="4">
        <v>38.64</v>
      </c>
      <c r="E93" s="4">
        <v>12.91</v>
      </c>
      <c r="F93" s="4">
        <v>29.27</v>
      </c>
      <c r="G93" s="4">
        <v>379.74</v>
      </c>
      <c r="H93" s="4">
        <v>38.020000000000003</v>
      </c>
      <c r="I93" s="4">
        <v>20.350000000000001</v>
      </c>
      <c r="J93" s="4">
        <v>216.18</v>
      </c>
      <c r="K93" s="4">
        <v>23.74</v>
      </c>
      <c r="L93" s="4">
        <v>11.19</v>
      </c>
      <c r="M93" s="4"/>
      <c r="N93" s="4">
        <f t="shared" si="1"/>
        <v>1155.7542387546193</v>
      </c>
      <c r="O93" s="4">
        <f t="shared" si="2"/>
        <v>-9.4857612453806723</v>
      </c>
      <c r="P93" s="4">
        <f t="shared" si="3"/>
        <v>89.979666404365886</v>
      </c>
    </row>
    <row r="94" spans="1:16" x14ac:dyDescent="0.25">
      <c r="A94" s="9">
        <v>40788</v>
      </c>
      <c r="B94" s="4">
        <v>1173.97</v>
      </c>
      <c r="C94" s="4">
        <v>524.84</v>
      </c>
      <c r="D94" s="4">
        <v>38.82</v>
      </c>
      <c r="E94" s="4">
        <v>12.87</v>
      </c>
      <c r="F94" s="4">
        <v>29.41</v>
      </c>
      <c r="G94" s="4">
        <v>374.05</v>
      </c>
      <c r="H94" s="4">
        <v>38.92</v>
      </c>
      <c r="I94" s="4">
        <v>20.5</v>
      </c>
      <c r="J94" s="4">
        <v>210</v>
      </c>
      <c r="K94" s="4">
        <v>24.15</v>
      </c>
      <c r="L94" s="4">
        <v>11.4</v>
      </c>
      <c r="M94" s="4"/>
      <c r="N94" s="4">
        <f t="shared" si="1"/>
        <v>1161.0852345951837</v>
      </c>
      <c r="O94" s="4">
        <f t="shared" si="2"/>
        <v>-12.884765404816335</v>
      </c>
      <c r="P94" s="4">
        <f t="shared" si="3"/>
        <v>166.01717953715186</v>
      </c>
    </row>
    <row r="95" spans="1:16" x14ac:dyDescent="0.25">
      <c r="A95" s="9">
        <v>40787</v>
      </c>
      <c r="B95" s="4">
        <v>1204.42</v>
      </c>
      <c r="C95" s="4">
        <v>532.5</v>
      </c>
      <c r="D95" s="4">
        <v>39.57</v>
      </c>
      <c r="E95" s="4">
        <v>13.35</v>
      </c>
      <c r="F95" s="4">
        <v>30.39</v>
      </c>
      <c r="G95" s="4">
        <v>381.03</v>
      </c>
      <c r="H95" s="4">
        <v>39.74</v>
      </c>
      <c r="I95" s="4">
        <v>21.46</v>
      </c>
      <c r="J95" s="4">
        <v>212.54</v>
      </c>
      <c r="K95" s="4">
        <v>24.77</v>
      </c>
      <c r="L95" s="4">
        <v>12.09</v>
      </c>
      <c r="M95" s="4"/>
      <c r="N95" s="4">
        <f t="shared" si="1"/>
        <v>1183.7366333988482</v>
      </c>
      <c r="O95" s="4">
        <f t="shared" si="2"/>
        <v>-20.683366601151874</v>
      </c>
      <c r="P95" s="4">
        <f t="shared" si="3"/>
        <v>427.80165395764482</v>
      </c>
    </row>
    <row r="96" spans="1:16" x14ac:dyDescent="0.25">
      <c r="A96" s="9">
        <v>40786</v>
      </c>
      <c r="B96" s="4">
        <v>1218.8900000000001</v>
      </c>
      <c r="C96" s="4">
        <v>540.96</v>
      </c>
      <c r="D96" s="4">
        <v>39.880000000000003</v>
      </c>
      <c r="E96" s="4">
        <v>13.61</v>
      </c>
      <c r="F96" s="4">
        <v>30.87</v>
      </c>
      <c r="G96" s="4">
        <v>384.83</v>
      </c>
      <c r="H96" s="4">
        <v>40.61</v>
      </c>
      <c r="I96" s="4">
        <v>21.94</v>
      </c>
      <c r="J96" s="4">
        <v>215.23</v>
      </c>
      <c r="K96" s="4">
        <v>25.24</v>
      </c>
      <c r="L96" s="4">
        <v>12.36</v>
      </c>
      <c r="M96" s="4"/>
      <c r="N96" s="4">
        <f t="shared" si="1"/>
        <v>1202.5578272084631</v>
      </c>
      <c r="O96" s="4">
        <f t="shared" si="2"/>
        <v>-16.332172791537005</v>
      </c>
      <c r="P96" s="4">
        <f t="shared" si="3"/>
        <v>266.73986809262163</v>
      </c>
    </row>
    <row r="97" spans="1:16" x14ac:dyDescent="0.25">
      <c r="A97" s="9">
        <v>40785</v>
      </c>
      <c r="B97" s="4">
        <v>1212.92</v>
      </c>
      <c r="C97" s="4">
        <v>540.70000000000005</v>
      </c>
      <c r="D97" s="4">
        <v>40.1</v>
      </c>
      <c r="E97" s="4">
        <v>13.84</v>
      </c>
      <c r="F97" s="4">
        <v>30.95</v>
      </c>
      <c r="G97" s="4">
        <v>389.99</v>
      </c>
      <c r="H97" s="4">
        <v>40.479999999999997</v>
      </c>
      <c r="I97" s="4">
        <v>21.97</v>
      </c>
      <c r="J97" s="4">
        <v>210.92</v>
      </c>
      <c r="K97" s="4">
        <v>25.19</v>
      </c>
      <c r="L97" s="4">
        <v>11.51</v>
      </c>
      <c r="M97" s="4"/>
      <c r="N97" s="4">
        <f t="shared" si="1"/>
        <v>1206.7711161116672</v>
      </c>
      <c r="O97" s="4">
        <f t="shared" si="2"/>
        <v>-6.1488838883328754</v>
      </c>
      <c r="P97" s="4">
        <f t="shared" si="3"/>
        <v>37.808773072199621</v>
      </c>
    </row>
    <row r="98" spans="1:16" x14ac:dyDescent="0.25">
      <c r="A98" s="9">
        <v>40784</v>
      </c>
      <c r="B98" s="4">
        <v>1210.08</v>
      </c>
      <c r="C98" s="4">
        <v>539.08000000000004</v>
      </c>
      <c r="D98" s="4">
        <v>39.79</v>
      </c>
      <c r="E98" s="4">
        <v>13.68</v>
      </c>
      <c r="F98" s="4">
        <v>30.49</v>
      </c>
      <c r="G98" s="4">
        <v>389.97</v>
      </c>
      <c r="H98" s="4">
        <v>40.770000000000003</v>
      </c>
      <c r="I98" s="4">
        <v>21.62</v>
      </c>
      <c r="J98" s="4">
        <v>206.53</v>
      </c>
      <c r="K98" s="4">
        <v>25.52</v>
      </c>
      <c r="L98" s="4">
        <v>11.42</v>
      </c>
      <c r="M98" s="4"/>
      <c r="N98" s="4">
        <f t="shared" ref="N98:N161" si="4">SUMPRODUCT($C$6:$L$6,C98:L98)</f>
        <v>1210.7426018646388</v>
      </c>
      <c r="O98" s="4">
        <f t="shared" ref="O98:O161" si="5">N98-B98</f>
        <v>0.66260186463887294</v>
      </c>
      <c r="P98" s="4">
        <f t="shared" ref="P98:P161" si="6">O98^2</f>
        <v>0.43904123102291132</v>
      </c>
    </row>
    <row r="99" spans="1:16" x14ac:dyDescent="0.25">
      <c r="A99" s="9">
        <v>40781</v>
      </c>
      <c r="B99" s="4">
        <v>1176.8</v>
      </c>
      <c r="C99" s="4">
        <v>526.86</v>
      </c>
      <c r="D99" s="4">
        <v>38.729999999999997</v>
      </c>
      <c r="E99" s="4">
        <v>12.74</v>
      </c>
      <c r="F99" s="4">
        <v>29.46</v>
      </c>
      <c r="G99" s="4">
        <v>383.58</v>
      </c>
      <c r="H99" s="4">
        <v>39.57</v>
      </c>
      <c r="I99" s="4">
        <v>20.64</v>
      </c>
      <c r="J99" s="4">
        <v>199.27</v>
      </c>
      <c r="K99" s="4">
        <v>24.54</v>
      </c>
      <c r="L99" s="4">
        <v>10.82</v>
      </c>
      <c r="M99" s="4"/>
      <c r="N99" s="4">
        <f t="shared" si="4"/>
        <v>1180.8939073785023</v>
      </c>
      <c r="O99" s="4">
        <f t="shared" si="5"/>
        <v>4.0939073785023083</v>
      </c>
      <c r="P99" s="4">
        <f t="shared" si="6"/>
        <v>16.760077623755642</v>
      </c>
    </row>
    <row r="100" spans="1:16" x14ac:dyDescent="0.25">
      <c r="A100" s="9">
        <v>40780</v>
      </c>
      <c r="B100" s="4">
        <v>1159.27</v>
      </c>
      <c r="C100" s="4">
        <v>520.04</v>
      </c>
      <c r="D100" s="4">
        <v>38.06</v>
      </c>
      <c r="E100" s="4">
        <v>12.87</v>
      </c>
      <c r="F100" s="4">
        <v>28.33</v>
      </c>
      <c r="G100" s="4">
        <v>373.72</v>
      </c>
      <c r="H100" s="4">
        <v>38.32</v>
      </c>
      <c r="I100" s="4">
        <v>20.010000000000002</v>
      </c>
      <c r="J100" s="4">
        <v>192.03</v>
      </c>
      <c r="K100" s="4">
        <v>23.87</v>
      </c>
      <c r="L100" s="4">
        <v>10.66</v>
      </c>
      <c r="M100" s="4"/>
      <c r="N100" s="4">
        <f t="shared" si="4"/>
        <v>1151.4432971092019</v>
      </c>
      <c r="O100" s="4">
        <f t="shared" si="5"/>
        <v>-7.8267028907980603</v>
      </c>
      <c r="P100" s="4">
        <f t="shared" si="6"/>
        <v>61.257278140826713</v>
      </c>
    </row>
    <row r="101" spans="1:16" x14ac:dyDescent="0.25">
      <c r="A101" s="9">
        <v>40779</v>
      </c>
      <c r="B101" s="4">
        <v>1177.5999999999999</v>
      </c>
      <c r="C101" s="4">
        <v>523.29</v>
      </c>
      <c r="D101" s="4">
        <v>38.15</v>
      </c>
      <c r="E101" s="4">
        <v>13.15</v>
      </c>
      <c r="F101" s="4">
        <v>29.05</v>
      </c>
      <c r="G101" s="4">
        <v>376.18</v>
      </c>
      <c r="H101" s="4">
        <v>39.299999999999997</v>
      </c>
      <c r="I101" s="4">
        <v>20.66</v>
      </c>
      <c r="J101" s="4">
        <v>193.73</v>
      </c>
      <c r="K101" s="4">
        <v>24.1</v>
      </c>
      <c r="L101" s="4">
        <v>10.88</v>
      </c>
      <c r="M101" s="4"/>
      <c r="N101" s="4">
        <f t="shared" si="4"/>
        <v>1165.5747197377532</v>
      </c>
      <c r="O101" s="4">
        <f t="shared" si="5"/>
        <v>-12.025280262246724</v>
      </c>
      <c r="P101" s="4">
        <f t="shared" si="6"/>
        <v>144.60736538558064</v>
      </c>
    </row>
    <row r="102" spans="1:16" x14ac:dyDescent="0.25">
      <c r="A102" s="9">
        <v>40778</v>
      </c>
      <c r="B102" s="4">
        <v>1162.3499999999999</v>
      </c>
      <c r="C102" s="4">
        <v>518.82000000000005</v>
      </c>
      <c r="D102" s="4">
        <v>39.04</v>
      </c>
      <c r="E102" s="4">
        <v>13.35</v>
      </c>
      <c r="F102" s="4">
        <v>28.92</v>
      </c>
      <c r="G102" s="4">
        <v>373.6</v>
      </c>
      <c r="H102" s="4">
        <v>39.15</v>
      </c>
      <c r="I102" s="4">
        <v>20.82</v>
      </c>
      <c r="J102" s="4">
        <v>193.55</v>
      </c>
      <c r="K102" s="4">
        <v>23.78</v>
      </c>
      <c r="L102" s="4">
        <v>10.51</v>
      </c>
      <c r="M102" s="4"/>
      <c r="N102" s="4">
        <f t="shared" si="4"/>
        <v>1157.1247293336382</v>
      </c>
      <c r="O102" s="4">
        <f t="shared" si="5"/>
        <v>-5.2252706663616664</v>
      </c>
      <c r="P102" s="4">
        <f t="shared" si="6"/>
        <v>27.303453536739692</v>
      </c>
    </row>
    <row r="103" spans="1:16" x14ac:dyDescent="0.25">
      <c r="A103" s="9">
        <v>40777</v>
      </c>
      <c r="B103" s="4">
        <v>1123.82</v>
      </c>
      <c r="C103" s="4">
        <v>498.17</v>
      </c>
      <c r="D103" s="4">
        <v>37.840000000000003</v>
      </c>
      <c r="E103" s="4">
        <v>12.84</v>
      </c>
      <c r="F103" s="4">
        <v>27.36</v>
      </c>
      <c r="G103" s="4">
        <v>356.44</v>
      </c>
      <c r="H103" s="4">
        <v>37.590000000000003</v>
      </c>
      <c r="I103" s="4">
        <v>19.97</v>
      </c>
      <c r="J103" s="4">
        <v>177.54</v>
      </c>
      <c r="K103" s="4">
        <v>23.17</v>
      </c>
      <c r="L103" s="4">
        <v>10.1</v>
      </c>
      <c r="M103" s="4"/>
      <c r="N103" s="4">
        <f t="shared" si="4"/>
        <v>1110.8641589159238</v>
      </c>
      <c r="O103" s="4">
        <f t="shared" si="5"/>
        <v>-12.955841084076155</v>
      </c>
      <c r="P103" s="4">
        <f t="shared" si="6"/>
        <v>167.8538181958356</v>
      </c>
    </row>
    <row r="104" spans="1:16" x14ac:dyDescent="0.25">
      <c r="A104" s="9">
        <v>40774</v>
      </c>
      <c r="B104" s="4">
        <v>1123.53</v>
      </c>
      <c r="C104" s="4">
        <v>490.92</v>
      </c>
      <c r="D104" s="4">
        <v>37.200000000000003</v>
      </c>
      <c r="E104" s="4">
        <v>12.92</v>
      </c>
      <c r="F104" s="4">
        <v>27.16</v>
      </c>
      <c r="G104" s="4">
        <v>356.03</v>
      </c>
      <c r="H104" s="4">
        <v>37.479999999999997</v>
      </c>
      <c r="I104" s="4">
        <v>20.28</v>
      </c>
      <c r="J104" s="4">
        <v>178.93</v>
      </c>
      <c r="K104" s="4">
        <v>22.69</v>
      </c>
      <c r="L104" s="4">
        <v>10.41</v>
      </c>
      <c r="M104" s="4"/>
      <c r="N104" s="4">
        <f t="shared" si="4"/>
        <v>1102.7164961009275</v>
      </c>
      <c r="O104" s="4">
        <f t="shared" si="5"/>
        <v>-20.81350389907243</v>
      </c>
      <c r="P104" s="4">
        <f t="shared" si="6"/>
        <v>433.20194455670321</v>
      </c>
    </row>
    <row r="105" spans="1:16" x14ac:dyDescent="0.25">
      <c r="A105" s="9">
        <v>40773</v>
      </c>
      <c r="B105" s="4">
        <v>1140.6500000000001</v>
      </c>
      <c r="C105" s="4">
        <v>504.88</v>
      </c>
      <c r="D105" s="4">
        <v>37.29</v>
      </c>
      <c r="E105" s="4">
        <v>12.96</v>
      </c>
      <c r="F105" s="4">
        <v>27.94</v>
      </c>
      <c r="G105" s="4">
        <v>366.05</v>
      </c>
      <c r="H105" s="4">
        <v>38.08</v>
      </c>
      <c r="I105" s="4">
        <v>20.81</v>
      </c>
      <c r="J105" s="4">
        <v>182.52</v>
      </c>
      <c r="K105" s="4">
        <v>23.28</v>
      </c>
      <c r="L105" s="4">
        <v>10.86</v>
      </c>
      <c r="M105" s="4"/>
      <c r="N105" s="4">
        <f t="shared" si="4"/>
        <v>1129.6203224913609</v>
      </c>
      <c r="O105" s="4">
        <f t="shared" si="5"/>
        <v>-11.029677508639224</v>
      </c>
      <c r="P105" s="4">
        <f t="shared" si="6"/>
        <v>121.65378594458197</v>
      </c>
    </row>
    <row r="106" spans="1:16" x14ac:dyDescent="0.25">
      <c r="A106" s="9">
        <v>40772</v>
      </c>
      <c r="B106" s="4">
        <v>1193.8900000000001</v>
      </c>
      <c r="C106" s="4">
        <v>533.15</v>
      </c>
      <c r="D106" s="4">
        <v>38.450000000000003</v>
      </c>
      <c r="E106" s="4">
        <v>13.47</v>
      </c>
      <c r="F106" s="4">
        <v>30.25</v>
      </c>
      <c r="G106" s="4">
        <v>380.44</v>
      </c>
      <c r="H106" s="4">
        <v>39.69</v>
      </c>
      <c r="I106" s="4">
        <v>22.62</v>
      </c>
      <c r="J106" s="4">
        <v>195.93</v>
      </c>
      <c r="K106" s="4">
        <v>24.56</v>
      </c>
      <c r="L106" s="4">
        <v>11.73</v>
      </c>
      <c r="M106" s="4"/>
      <c r="N106" s="4">
        <f t="shared" si="4"/>
        <v>1181.4514691306556</v>
      </c>
      <c r="O106" s="4">
        <f t="shared" si="5"/>
        <v>-12.438530869344504</v>
      </c>
      <c r="P106" s="4">
        <f t="shared" si="6"/>
        <v>154.71705018763615</v>
      </c>
    </row>
    <row r="107" spans="1:16" x14ac:dyDescent="0.25">
      <c r="A107" s="9">
        <v>40771</v>
      </c>
      <c r="B107" s="4">
        <v>1192.76</v>
      </c>
      <c r="C107" s="4">
        <v>539</v>
      </c>
      <c r="D107" s="4">
        <v>38.85</v>
      </c>
      <c r="E107" s="4">
        <v>13.48</v>
      </c>
      <c r="F107" s="4">
        <v>30.36</v>
      </c>
      <c r="G107" s="4">
        <v>380.48</v>
      </c>
      <c r="H107" s="4">
        <v>40.42</v>
      </c>
      <c r="I107" s="4">
        <v>22.85</v>
      </c>
      <c r="J107" s="4">
        <v>197.68</v>
      </c>
      <c r="K107" s="4">
        <v>24.63</v>
      </c>
      <c r="L107" s="4">
        <v>11.7</v>
      </c>
      <c r="M107" s="4"/>
      <c r="N107" s="4">
        <f t="shared" si="4"/>
        <v>1190.8676019566667</v>
      </c>
      <c r="O107" s="4">
        <f t="shared" si="5"/>
        <v>-1.8923980433332872</v>
      </c>
      <c r="P107" s="4">
        <f t="shared" si="6"/>
        <v>3.581170354411654</v>
      </c>
    </row>
    <row r="108" spans="1:16" x14ac:dyDescent="0.25">
      <c r="A108" s="9">
        <v>40770</v>
      </c>
      <c r="B108" s="4">
        <v>1204.49</v>
      </c>
      <c r="C108" s="4">
        <v>557.23</v>
      </c>
      <c r="D108" s="4">
        <v>37.270000000000003</v>
      </c>
      <c r="E108" s="4">
        <v>13.47</v>
      </c>
      <c r="F108" s="4">
        <v>30.89</v>
      </c>
      <c r="G108" s="4">
        <v>383.41</v>
      </c>
      <c r="H108" s="4">
        <v>40.96</v>
      </c>
      <c r="I108" s="4">
        <v>23.25</v>
      </c>
      <c r="J108" s="4">
        <v>202.95</v>
      </c>
      <c r="K108" s="4">
        <v>24.65</v>
      </c>
      <c r="L108" s="4">
        <v>11.77</v>
      </c>
      <c r="M108" s="4"/>
      <c r="N108" s="4">
        <f t="shared" si="4"/>
        <v>1207.272319930923</v>
      </c>
      <c r="O108" s="4">
        <f t="shared" si="5"/>
        <v>2.7823199309229949</v>
      </c>
      <c r="P108" s="4">
        <f t="shared" si="6"/>
        <v>7.7413041980113393</v>
      </c>
    </row>
    <row r="109" spans="1:16" x14ac:dyDescent="0.25">
      <c r="A109" s="9">
        <v>40767</v>
      </c>
      <c r="B109" s="4">
        <v>1178.81</v>
      </c>
      <c r="C109" s="4">
        <v>563.77</v>
      </c>
      <c r="D109" s="4">
        <v>37.43</v>
      </c>
      <c r="E109" s="4">
        <v>13.59</v>
      </c>
      <c r="F109" s="4">
        <v>30.53</v>
      </c>
      <c r="G109" s="4">
        <v>376.99</v>
      </c>
      <c r="H109" s="4">
        <v>40.89</v>
      </c>
      <c r="I109" s="4">
        <v>22.55</v>
      </c>
      <c r="J109" s="4">
        <v>202.3</v>
      </c>
      <c r="K109" s="4">
        <v>24.1</v>
      </c>
      <c r="L109" s="4">
        <v>11.39</v>
      </c>
      <c r="M109" s="4"/>
      <c r="N109" s="4">
        <f t="shared" si="4"/>
        <v>1198.6896262158996</v>
      </c>
      <c r="O109" s="4">
        <f t="shared" si="5"/>
        <v>19.879626215899634</v>
      </c>
      <c r="P109" s="4">
        <f t="shared" si="6"/>
        <v>395.199538483884</v>
      </c>
    </row>
    <row r="110" spans="1:16" x14ac:dyDescent="0.25">
      <c r="A110" s="9">
        <v>40766</v>
      </c>
      <c r="B110" s="4">
        <v>1172.6400000000001</v>
      </c>
      <c r="C110" s="4">
        <v>562.13</v>
      </c>
      <c r="D110" s="4">
        <v>36.869999999999997</v>
      </c>
      <c r="E110" s="4">
        <v>12.86</v>
      </c>
      <c r="F110" s="4">
        <v>30.2</v>
      </c>
      <c r="G110" s="4">
        <v>373.7</v>
      </c>
      <c r="H110" s="4">
        <v>40.79</v>
      </c>
      <c r="I110" s="4">
        <v>22.29</v>
      </c>
      <c r="J110" s="4">
        <v>198.36</v>
      </c>
      <c r="K110" s="4">
        <v>24</v>
      </c>
      <c r="L110" s="4">
        <v>11.69</v>
      </c>
      <c r="M110" s="4"/>
      <c r="N110" s="4">
        <f t="shared" si="4"/>
        <v>1192.6851495041719</v>
      </c>
      <c r="O110" s="4">
        <f t="shared" si="5"/>
        <v>20.045149504171832</v>
      </c>
      <c r="P110" s="4">
        <f t="shared" si="6"/>
        <v>401.80801864460022</v>
      </c>
    </row>
    <row r="111" spans="1:16" x14ac:dyDescent="0.25">
      <c r="A111" s="9">
        <v>40765</v>
      </c>
      <c r="B111" s="4">
        <v>1120.76</v>
      </c>
      <c r="C111" s="4">
        <v>549.01</v>
      </c>
      <c r="D111" s="4">
        <v>35.340000000000003</v>
      </c>
      <c r="E111" s="4">
        <v>11.77</v>
      </c>
      <c r="F111" s="4">
        <v>29.15</v>
      </c>
      <c r="G111" s="4">
        <v>363.69</v>
      </c>
      <c r="H111" s="4">
        <v>38.409999999999997</v>
      </c>
      <c r="I111" s="4">
        <v>21.24</v>
      </c>
      <c r="J111" s="4">
        <v>194.13</v>
      </c>
      <c r="K111" s="4">
        <v>22.8</v>
      </c>
      <c r="L111" s="4">
        <v>10.66</v>
      </c>
      <c r="M111" s="4"/>
      <c r="N111" s="4">
        <f t="shared" si="4"/>
        <v>1146.8767958654564</v>
      </c>
      <c r="O111" s="4">
        <f t="shared" si="5"/>
        <v>26.116795865456425</v>
      </c>
      <c r="P111" s="4">
        <f t="shared" si="6"/>
        <v>682.08702627792184</v>
      </c>
    </row>
    <row r="112" spans="1:16" x14ac:dyDescent="0.25">
      <c r="A112" s="9">
        <v>40764</v>
      </c>
      <c r="B112" s="4">
        <v>1172.53</v>
      </c>
      <c r="C112" s="4">
        <v>573.41</v>
      </c>
      <c r="D112" s="4">
        <v>38.14</v>
      </c>
      <c r="E112" s="4">
        <v>12.09</v>
      </c>
      <c r="F112" s="4">
        <v>30.16</v>
      </c>
      <c r="G112" s="4">
        <v>374.01</v>
      </c>
      <c r="H112" s="4">
        <v>40.47</v>
      </c>
      <c r="I112" s="4">
        <v>21.89</v>
      </c>
      <c r="J112" s="4">
        <v>205.09</v>
      </c>
      <c r="K112" s="4">
        <v>24.81</v>
      </c>
      <c r="L112" s="4">
        <v>11.81</v>
      </c>
      <c r="M112" s="4"/>
      <c r="N112" s="4">
        <f t="shared" si="4"/>
        <v>1201.3122412956945</v>
      </c>
      <c r="O112" s="4">
        <f t="shared" si="5"/>
        <v>28.782241295694575</v>
      </c>
      <c r="P112" s="4">
        <f t="shared" si="6"/>
        <v>828.41741400358615</v>
      </c>
    </row>
    <row r="113" spans="1:16" x14ac:dyDescent="0.25">
      <c r="A113" s="9">
        <v>40763</v>
      </c>
      <c r="B113" s="4">
        <v>1119.46</v>
      </c>
      <c r="C113" s="4">
        <v>546.02</v>
      </c>
      <c r="D113" s="4">
        <v>36.82</v>
      </c>
      <c r="E113" s="4">
        <v>11.09</v>
      </c>
      <c r="F113" s="4">
        <v>26.95</v>
      </c>
      <c r="G113" s="4">
        <v>353.21</v>
      </c>
      <c r="H113" s="4">
        <v>38.090000000000003</v>
      </c>
      <c r="I113" s="4">
        <v>21.09</v>
      </c>
      <c r="J113" s="4">
        <v>193.7</v>
      </c>
      <c r="K113" s="4">
        <v>23.91</v>
      </c>
      <c r="L113" s="4">
        <v>10.93</v>
      </c>
      <c r="M113" s="4"/>
      <c r="N113" s="4">
        <f t="shared" si="4"/>
        <v>1138.9000459720664</v>
      </c>
      <c r="O113" s="4">
        <f t="shared" si="5"/>
        <v>19.4400459720664</v>
      </c>
      <c r="P113" s="4">
        <f t="shared" si="6"/>
        <v>377.91538739605505</v>
      </c>
    </row>
    <row r="114" spans="1:16" x14ac:dyDescent="0.25">
      <c r="A114" s="9">
        <v>40760</v>
      </c>
      <c r="B114" s="4">
        <v>1199.3800000000001</v>
      </c>
      <c r="C114" s="4">
        <v>579.04</v>
      </c>
      <c r="D114" s="4">
        <v>37.76</v>
      </c>
      <c r="E114" s="4">
        <v>11.74</v>
      </c>
      <c r="F114" s="4">
        <v>29.3</v>
      </c>
      <c r="G114" s="4">
        <v>373.62</v>
      </c>
      <c r="H114" s="4">
        <v>40.17</v>
      </c>
      <c r="I114" s="4">
        <v>22.59</v>
      </c>
      <c r="J114" s="4">
        <v>202.7</v>
      </c>
      <c r="K114" s="4">
        <v>25.62</v>
      </c>
      <c r="L114" s="4">
        <v>12.59</v>
      </c>
      <c r="M114" s="4"/>
      <c r="N114" s="4">
        <f t="shared" si="4"/>
        <v>1206.6455875372433</v>
      </c>
      <c r="O114" s="4">
        <f t="shared" si="5"/>
        <v>7.2655875372431638</v>
      </c>
      <c r="P114" s="4">
        <f t="shared" si="6"/>
        <v>52.78876226134318</v>
      </c>
    </row>
    <row r="115" spans="1:16" x14ac:dyDescent="0.25">
      <c r="A115" s="9">
        <v>40759</v>
      </c>
      <c r="B115" s="4">
        <v>1200.07</v>
      </c>
      <c r="C115" s="4">
        <v>577.52</v>
      </c>
      <c r="D115" s="4">
        <v>37.43</v>
      </c>
      <c r="E115" s="4">
        <v>12</v>
      </c>
      <c r="F115" s="4">
        <v>30.04</v>
      </c>
      <c r="G115" s="4">
        <v>377.37</v>
      </c>
      <c r="H115" s="4">
        <v>40.94</v>
      </c>
      <c r="I115" s="4">
        <v>22.88</v>
      </c>
      <c r="J115" s="4">
        <v>201.48</v>
      </c>
      <c r="K115" s="4">
        <v>26.15</v>
      </c>
      <c r="L115" s="4">
        <v>13.15</v>
      </c>
      <c r="M115" s="4"/>
      <c r="N115" s="4">
        <f t="shared" si="4"/>
        <v>1220.3250714638039</v>
      </c>
      <c r="O115" s="4">
        <f t="shared" si="5"/>
        <v>20.255071463803915</v>
      </c>
      <c r="P115" s="4">
        <f t="shared" si="6"/>
        <v>410.26792000380368</v>
      </c>
    </row>
    <row r="116" spans="1:16" x14ac:dyDescent="0.25">
      <c r="A116" s="9">
        <v>40758</v>
      </c>
      <c r="B116" s="4">
        <v>1260.3399999999999</v>
      </c>
      <c r="C116" s="4">
        <v>601.16999999999996</v>
      </c>
      <c r="D116" s="4">
        <v>39.729999999999997</v>
      </c>
      <c r="E116" s="4">
        <v>13.02</v>
      </c>
      <c r="F116" s="4">
        <v>32.25</v>
      </c>
      <c r="G116" s="4">
        <v>392.57</v>
      </c>
      <c r="H116" s="4">
        <v>43.31</v>
      </c>
      <c r="I116" s="4">
        <v>23.62</v>
      </c>
      <c r="J116" s="4">
        <v>209.96</v>
      </c>
      <c r="K116" s="4">
        <v>27.37</v>
      </c>
      <c r="L116" s="4">
        <v>14.84</v>
      </c>
      <c r="M116" s="4"/>
      <c r="N116" s="4">
        <f t="shared" si="4"/>
        <v>1276.9212639601881</v>
      </c>
      <c r="O116" s="4">
        <f t="shared" si="5"/>
        <v>16.581263960188153</v>
      </c>
      <c r="P116" s="4">
        <f t="shared" si="6"/>
        <v>274.93831451743449</v>
      </c>
    </row>
    <row r="117" spans="1:16" x14ac:dyDescent="0.25">
      <c r="A117" s="9">
        <v>40757</v>
      </c>
      <c r="B117" s="4">
        <v>1254.05</v>
      </c>
      <c r="C117" s="4">
        <v>592.4</v>
      </c>
      <c r="D117" s="4">
        <v>40.42</v>
      </c>
      <c r="E117" s="4">
        <v>12.76</v>
      </c>
      <c r="F117" s="4">
        <v>31.75</v>
      </c>
      <c r="G117" s="4">
        <v>388.91</v>
      </c>
      <c r="H117" s="4">
        <v>41.87</v>
      </c>
      <c r="I117" s="4">
        <v>23.03</v>
      </c>
      <c r="J117" s="4">
        <v>211.7</v>
      </c>
      <c r="K117" s="4">
        <v>27.03</v>
      </c>
      <c r="L117" s="4">
        <v>14.54</v>
      </c>
      <c r="M117" s="4"/>
      <c r="N117" s="4">
        <f t="shared" si="4"/>
        <v>1254.2561938571839</v>
      </c>
      <c r="O117" s="4">
        <f t="shared" si="5"/>
        <v>0.20619385718396188</v>
      </c>
      <c r="P117" s="4">
        <f t="shared" si="6"/>
        <v>4.2515906740400067E-2</v>
      </c>
    </row>
    <row r="118" spans="1:16" x14ac:dyDescent="0.25">
      <c r="A118" s="9">
        <v>40756</v>
      </c>
      <c r="B118" s="4">
        <v>1286.94</v>
      </c>
      <c r="C118" s="4">
        <v>606.77</v>
      </c>
      <c r="D118" s="4">
        <v>41.52</v>
      </c>
      <c r="E118" s="4">
        <v>13.1</v>
      </c>
      <c r="F118" s="4">
        <v>33.020000000000003</v>
      </c>
      <c r="G118" s="4">
        <v>396.75</v>
      </c>
      <c r="H118" s="4">
        <v>42.77</v>
      </c>
      <c r="I118" s="4">
        <v>23.77</v>
      </c>
      <c r="J118" s="4">
        <v>221.32</v>
      </c>
      <c r="K118" s="4">
        <v>27.67</v>
      </c>
      <c r="L118" s="4">
        <v>15.46</v>
      </c>
      <c r="M118" s="4"/>
      <c r="N118" s="4">
        <f t="shared" si="4"/>
        <v>1281.8177562248277</v>
      </c>
      <c r="O118" s="4">
        <f t="shared" si="5"/>
        <v>-5.1222437751723646</v>
      </c>
      <c r="P118" s="4">
        <f t="shared" si="6"/>
        <v>26.237381292292039</v>
      </c>
    </row>
    <row r="119" spans="1:16" x14ac:dyDescent="0.25">
      <c r="A119" s="9">
        <v>40753</v>
      </c>
      <c r="B119" s="4">
        <v>1292.28</v>
      </c>
      <c r="C119" s="4">
        <v>603.69000000000005</v>
      </c>
      <c r="D119" s="4">
        <v>42.36</v>
      </c>
      <c r="E119" s="4">
        <v>13.1</v>
      </c>
      <c r="F119" s="4">
        <v>32.75</v>
      </c>
      <c r="G119" s="4">
        <v>390.48</v>
      </c>
      <c r="H119" s="4">
        <v>43.22</v>
      </c>
      <c r="I119" s="4">
        <v>24.22</v>
      </c>
      <c r="J119" s="4">
        <v>222.52</v>
      </c>
      <c r="K119" s="4">
        <v>27.71</v>
      </c>
      <c r="L119" s="4">
        <v>15.88</v>
      </c>
      <c r="M119" s="4"/>
      <c r="N119" s="4">
        <f t="shared" si="4"/>
        <v>1277.4621814982199</v>
      </c>
      <c r="O119" s="4">
        <f t="shared" si="5"/>
        <v>-14.817818501780039</v>
      </c>
      <c r="P119" s="4">
        <f t="shared" si="6"/>
        <v>219.56774515169482</v>
      </c>
    </row>
    <row r="120" spans="1:16" x14ac:dyDescent="0.25">
      <c r="A120" s="9">
        <v>40752</v>
      </c>
      <c r="B120" s="4">
        <v>1300.67</v>
      </c>
      <c r="C120" s="4">
        <v>610.94000000000005</v>
      </c>
      <c r="D120" s="4">
        <v>43.17</v>
      </c>
      <c r="E120" s="4">
        <v>13.5</v>
      </c>
      <c r="F120" s="4">
        <v>33.35</v>
      </c>
      <c r="G120" s="4">
        <v>391.82</v>
      </c>
      <c r="H120" s="4">
        <v>44.61</v>
      </c>
      <c r="I120" s="4">
        <v>23.84</v>
      </c>
      <c r="J120" s="4">
        <v>223.9</v>
      </c>
      <c r="K120" s="4">
        <v>28.02</v>
      </c>
      <c r="L120" s="4">
        <v>15.7</v>
      </c>
      <c r="M120" s="4"/>
      <c r="N120" s="4">
        <f t="shared" si="4"/>
        <v>1296.2366094886368</v>
      </c>
      <c r="O120" s="4">
        <f t="shared" si="5"/>
        <v>-4.4333905113633136</v>
      </c>
      <c r="P120" s="4">
        <f t="shared" si="6"/>
        <v>19.654951426246264</v>
      </c>
    </row>
    <row r="121" spans="1:16" x14ac:dyDescent="0.25">
      <c r="A121" s="9">
        <v>40751</v>
      </c>
      <c r="B121" s="4">
        <v>1304.8900000000001</v>
      </c>
      <c r="C121" s="4">
        <v>607.22</v>
      </c>
      <c r="D121" s="4">
        <v>42.97</v>
      </c>
      <c r="E121" s="4">
        <v>13.59</v>
      </c>
      <c r="F121" s="4">
        <v>33.36</v>
      </c>
      <c r="G121" s="4">
        <v>392.59</v>
      </c>
      <c r="H121" s="4">
        <v>48.89</v>
      </c>
      <c r="I121" s="4">
        <v>29.48</v>
      </c>
      <c r="J121" s="4">
        <v>222.52</v>
      </c>
      <c r="K121" s="4">
        <v>28.5</v>
      </c>
      <c r="L121" s="4">
        <v>15.5</v>
      </c>
      <c r="M121" s="4"/>
      <c r="N121" s="4">
        <f t="shared" si="4"/>
        <v>1334.7561669880963</v>
      </c>
      <c r="O121" s="4">
        <f t="shared" si="5"/>
        <v>29.866166988096211</v>
      </c>
      <c r="P121" s="4">
        <f t="shared" si="6"/>
        <v>891.98793056084787</v>
      </c>
    </row>
    <row r="122" spans="1:16" x14ac:dyDescent="0.25">
      <c r="A122" s="9">
        <v>40750</v>
      </c>
      <c r="B122" s="4">
        <v>1331.94</v>
      </c>
      <c r="C122" s="4">
        <v>622.52</v>
      </c>
      <c r="D122" s="4">
        <v>42.16</v>
      </c>
      <c r="E122" s="4">
        <v>13.94</v>
      </c>
      <c r="F122" s="4">
        <v>34.42</v>
      </c>
      <c r="G122" s="4">
        <v>403.41</v>
      </c>
      <c r="H122" s="4">
        <v>51.02</v>
      </c>
      <c r="I122" s="4">
        <v>30.69</v>
      </c>
      <c r="J122" s="4">
        <v>214.18</v>
      </c>
      <c r="K122" s="4">
        <v>29.63</v>
      </c>
      <c r="L122" s="4">
        <v>16.239999999999998</v>
      </c>
      <c r="M122" s="4"/>
      <c r="N122" s="4">
        <f t="shared" si="4"/>
        <v>1379.821233454584</v>
      </c>
      <c r="O122" s="4">
        <f t="shared" si="5"/>
        <v>47.881233454583935</v>
      </c>
      <c r="P122" s="4">
        <f t="shared" si="6"/>
        <v>2292.6125171323679</v>
      </c>
    </row>
    <row r="123" spans="1:16" x14ac:dyDescent="0.25">
      <c r="A123" s="9">
        <v>40749</v>
      </c>
      <c r="B123" s="4">
        <v>1337.43</v>
      </c>
      <c r="C123" s="4">
        <v>618.98</v>
      </c>
      <c r="D123" s="4">
        <v>42.64</v>
      </c>
      <c r="E123" s="4">
        <v>13.69</v>
      </c>
      <c r="F123" s="4">
        <v>33.799999999999997</v>
      </c>
      <c r="G123" s="4">
        <v>398.5</v>
      </c>
      <c r="H123" s="4">
        <v>51.05</v>
      </c>
      <c r="I123" s="4">
        <v>30.41</v>
      </c>
      <c r="J123" s="4">
        <v>213.49</v>
      </c>
      <c r="K123" s="4">
        <v>29.65</v>
      </c>
      <c r="L123" s="4">
        <v>16.52</v>
      </c>
      <c r="M123" s="4"/>
      <c r="N123" s="4">
        <f t="shared" si="4"/>
        <v>1373.0867769779798</v>
      </c>
      <c r="O123" s="4">
        <f t="shared" si="5"/>
        <v>35.656776977979689</v>
      </c>
      <c r="P123" s="4">
        <f t="shared" si="6"/>
        <v>1271.4057444573823</v>
      </c>
    </row>
    <row r="124" spans="1:16" x14ac:dyDescent="0.25">
      <c r="A124" s="9">
        <v>40746</v>
      </c>
      <c r="B124" s="4">
        <v>1345.02</v>
      </c>
      <c r="C124" s="4">
        <v>618.23</v>
      </c>
      <c r="D124" s="4">
        <v>43.21</v>
      </c>
      <c r="E124" s="4">
        <v>13.98</v>
      </c>
      <c r="F124" s="4">
        <v>33.5</v>
      </c>
      <c r="G124" s="4">
        <v>393.3</v>
      </c>
      <c r="H124" s="4">
        <v>52.38</v>
      </c>
      <c r="I124" s="4">
        <v>30.37</v>
      </c>
      <c r="J124" s="4">
        <v>216.52</v>
      </c>
      <c r="K124" s="4">
        <v>29.72</v>
      </c>
      <c r="L124" s="4">
        <v>15.64</v>
      </c>
      <c r="M124" s="4"/>
      <c r="N124" s="4">
        <f t="shared" si="4"/>
        <v>1378.6231247135722</v>
      </c>
      <c r="O124" s="4">
        <f t="shared" si="5"/>
        <v>33.603124713572242</v>
      </c>
      <c r="P124" s="4">
        <f t="shared" si="6"/>
        <v>1129.1699905158896</v>
      </c>
    </row>
    <row r="125" spans="1:16" x14ac:dyDescent="0.25">
      <c r="A125" s="9">
        <v>40745</v>
      </c>
      <c r="B125" s="4">
        <v>1343.8</v>
      </c>
      <c r="C125" s="4">
        <v>606.99</v>
      </c>
      <c r="D125" s="4">
        <v>42.98</v>
      </c>
      <c r="E125" s="4">
        <v>13.59</v>
      </c>
      <c r="F125" s="4">
        <v>33.44</v>
      </c>
      <c r="G125" s="4">
        <v>387.29</v>
      </c>
      <c r="H125" s="4">
        <v>52.1</v>
      </c>
      <c r="I125" s="4">
        <v>29.41</v>
      </c>
      <c r="J125" s="4">
        <v>213.21</v>
      </c>
      <c r="K125" s="4">
        <v>29.56</v>
      </c>
      <c r="L125" s="4">
        <v>15.44</v>
      </c>
      <c r="M125" s="4"/>
      <c r="N125" s="4">
        <f t="shared" si="4"/>
        <v>1363.1795123872982</v>
      </c>
      <c r="O125" s="4">
        <f t="shared" si="5"/>
        <v>19.379512387298291</v>
      </c>
      <c r="P125" s="4">
        <f t="shared" si="6"/>
        <v>375.56550036944793</v>
      </c>
    </row>
    <row r="126" spans="1:16" x14ac:dyDescent="0.25">
      <c r="A126" s="9">
        <v>40744</v>
      </c>
      <c r="B126" s="4">
        <v>1325.84</v>
      </c>
      <c r="C126" s="4">
        <v>595.35</v>
      </c>
      <c r="D126" s="4">
        <v>41.79</v>
      </c>
      <c r="E126" s="4">
        <v>13.48</v>
      </c>
      <c r="F126" s="4">
        <v>33.17</v>
      </c>
      <c r="G126" s="4">
        <v>386.9</v>
      </c>
      <c r="H126" s="4">
        <v>52.21</v>
      </c>
      <c r="I126" s="4">
        <v>29.36</v>
      </c>
      <c r="J126" s="4">
        <v>215.55</v>
      </c>
      <c r="K126" s="4">
        <v>29.16</v>
      </c>
      <c r="L126" s="4">
        <v>14.72</v>
      </c>
      <c r="M126" s="4"/>
      <c r="N126" s="4">
        <f t="shared" si="4"/>
        <v>1355.4075727513236</v>
      </c>
      <c r="O126" s="4">
        <f t="shared" si="5"/>
        <v>29.567572751323723</v>
      </c>
      <c r="P126" s="4">
        <f t="shared" si="6"/>
        <v>874.24135840482109</v>
      </c>
    </row>
    <row r="127" spans="1:16" x14ac:dyDescent="0.25">
      <c r="A127" s="9">
        <v>40743</v>
      </c>
      <c r="B127" s="4">
        <v>1326.73</v>
      </c>
      <c r="C127" s="4">
        <v>602.54999999999995</v>
      </c>
      <c r="D127" s="4">
        <v>41.7</v>
      </c>
      <c r="E127" s="4">
        <v>14.59</v>
      </c>
      <c r="F127" s="4">
        <v>33.76</v>
      </c>
      <c r="G127" s="4">
        <v>376.85</v>
      </c>
      <c r="H127" s="4">
        <v>53.7</v>
      </c>
      <c r="I127" s="4">
        <v>29.24</v>
      </c>
      <c r="J127" s="4">
        <v>218.06</v>
      </c>
      <c r="K127" s="4">
        <v>29.4</v>
      </c>
      <c r="L127" s="4">
        <v>12.95</v>
      </c>
      <c r="M127" s="4"/>
      <c r="N127" s="4">
        <f t="shared" si="4"/>
        <v>1361.739454653637</v>
      </c>
      <c r="O127" s="4">
        <f t="shared" si="5"/>
        <v>35.009454653637022</v>
      </c>
      <c r="P127" s="4">
        <f t="shared" si="6"/>
        <v>1225.6619151450668</v>
      </c>
    </row>
    <row r="128" spans="1:16" x14ac:dyDescent="0.25">
      <c r="A128" s="9">
        <v>40742</v>
      </c>
      <c r="B128" s="4">
        <v>1305.44</v>
      </c>
      <c r="C128" s="4">
        <v>594.94000000000005</v>
      </c>
      <c r="D128" s="4">
        <v>40.81</v>
      </c>
      <c r="E128" s="4">
        <v>14.42</v>
      </c>
      <c r="F128" s="4">
        <v>32.700000000000003</v>
      </c>
      <c r="G128" s="4">
        <v>373.8</v>
      </c>
      <c r="H128" s="4">
        <v>51.72</v>
      </c>
      <c r="I128" s="4">
        <v>29.06</v>
      </c>
      <c r="J128" s="4">
        <v>211.53</v>
      </c>
      <c r="K128" s="4">
        <v>28.77</v>
      </c>
      <c r="L128" s="4">
        <v>12.48</v>
      </c>
      <c r="M128" s="4"/>
      <c r="N128" s="4">
        <f t="shared" si="4"/>
        <v>1333.6696490440709</v>
      </c>
      <c r="O128" s="4">
        <f t="shared" si="5"/>
        <v>28.229649044070811</v>
      </c>
      <c r="P128" s="4">
        <f t="shared" si="6"/>
        <v>796.91308515140804</v>
      </c>
    </row>
    <row r="129" spans="1:16" x14ac:dyDescent="0.25">
      <c r="A129" s="9">
        <v>40739</v>
      </c>
      <c r="B129" s="4">
        <v>1316.14</v>
      </c>
      <c r="C129" s="4">
        <v>597.62</v>
      </c>
      <c r="D129" s="4">
        <v>41</v>
      </c>
      <c r="E129" s="4">
        <v>14.69</v>
      </c>
      <c r="F129" s="4">
        <v>32.81</v>
      </c>
      <c r="G129" s="4">
        <v>364.92</v>
      </c>
      <c r="H129" s="4">
        <v>52.65</v>
      </c>
      <c r="I129" s="4">
        <v>29.85</v>
      </c>
      <c r="J129" s="4">
        <v>212.87</v>
      </c>
      <c r="K129" s="4">
        <v>29.29</v>
      </c>
      <c r="L129" s="4">
        <v>12.91</v>
      </c>
      <c r="M129" s="4"/>
      <c r="N129" s="4">
        <f t="shared" si="4"/>
        <v>1336.465799942921</v>
      </c>
      <c r="O129" s="4">
        <f t="shared" si="5"/>
        <v>20.325799942920867</v>
      </c>
      <c r="P129" s="4">
        <f t="shared" si="6"/>
        <v>413.13814331964193</v>
      </c>
    </row>
    <row r="130" spans="1:16" x14ac:dyDescent="0.25">
      <c r="A130" s="9">
        <v>40738</v>
      </c>
      <c r="B130" s="4">
        <v>1308.8699999999999</v>
      </c>
      <c r="C130" s="4">
        <v>528.94000000000005</v>
      </c>
      <c r="D130" s="4">
        <v>41.27</v>
      </c>
      <c r="E130" s="4">
        <v>14.63</v>
      </c>
      <c r="F130" s="4">
        <v>32.19</v>
      </c>
      <c r="G130" s="4">
        <v>357.77</v>
      </c>
      <c r="H130" s="4">
        <v>52.62</v>
      </c>
      <c r="I130" s="4">
        <v>29.62</v>
      </c>
      <c r="J130" s="4">
        <v>210.38</v>
      </c>
      <c r="K130" s="4">
        <v>29.35</v>
      </c>
      <c r="L130" s="4">
        <v>12.96</v>
      </c>
      <c r="M130" s="4"/>
      <c r="N130" s="4">
        <f t="shared" si="4"/>
        <v>1296.6679590833232</v>
      </c>
      <c r="O130" s="4">
        <f t="shared" si="5"/>
        <v>-12.202040916676651</v>
      </c>
      <c r="P130" s="4">
        <f t="shared" si="6"/>
        <v>148.88980253225117</v>
      </c>
    </row>
    <row r="131" spans="1:16" x14ac:dyDescent="0.25">
      <c r="A131" s="9">
        <v>40737</v>
      </c>
      <c r="B131" s="4">
        <v>1317.72</v>
      </c>
      <c r="C131" s="4">
        <v>538.26</v>
      </c>
      <c r="D131" s="4">
        <v>41.61</v>
      </c>
      <c r="E131" s="4">
        <v>14.91</v>
      </c>
      <c r="F131" s="4">
        <v>32.380000000000003</v>
      </c>
      <c r="G131" s="4">
        <v>358.02</v>
      </c>
      <c r="H131" s="4">
        <v>53.91</v>
      </c>
      <c r="I131" s="4">
        <v>30.95</v>
      </c>
      <c r="J131" s="4">
        <v>213.5</v>
      </c>
      <c r="K131" s="4">
        <v>30.07</v>
      </c>
      <c r="L131" s="4">
        <v>13.19</v>
      </c>
      <c r="M131" s="4"/>
      <c r="N131" s="4">
        <f t="shared" si="4"/>
        <v>1317.2086173596306</v>
      </c>
      <c r="O131" s="4">
        <f t="shared" si="5"/>
        <v>-0.51138264036944747</v>
      </c>
      <c r="P131" s="4">
        <f t="shared" si="6"/>
        <v>0.26151220487122767</v>
      </c>
    </row>
    <row r="132" spans="1:16" x14ac:dyDescent="0.25">
      <c r="A132" s="9">
        <v>40736</v>
      </c>
      <c r="B132" s="4">
        <v>1313.64</v>
      </c>
      <c r="C132" s="4">
        <v>534.01</v>
      </c>
      <c r="D132" s="4">
        <v>41.55</v>
      </c>
      <c r="E132" s="4">
        <v>14.86</v>
      </c>
      <c r="F132" s="4">
        <v>32.26</v>
      </c>
      <c r="G132" s="4">
        <v>353.75</v>
      </c>
      <c r="H132" s="4">
        <v>54.09</v>
      </c>
      <c r="I132" s="4">
        <v>30.94</v>
      </c>
      <c r="J132" s="4">
        <v>211.23</v>
      </c>
      <c r="K132" s="4">
        <v>30.35</v>
      </c>
      <c r="L132" s="4">
        <v>13.25</v>
      </c>
      <c r="M132" s="4"/>
      <c r="N132" s="4">
        <f t="shared" si="4"/>
        <v>1313.9312173251362</v>
      </c>
      <c r="O132" s="4">
        <f t="shared" si="5"/>
        <v>0.29121732513613097</v>
      </c>
      <c r="P132" s="4">
        <f t="shared" si="6"/>
        <v>8.4807530459443017E-2</v>
      </c>
    </row>
    <row r="133" spans="1:16" x14ac:dyDescent="0.25">
      <c r="A133" s="9">
        <v>40735</v>
      </c>
      <c r="B133" s="4">
        <v>1319.49</v>
      </c>
      <c r="C133" s="4">
        <v>527.28</v>
      </c>
      <c r="D133" s="4">
        <v>41.27</v>
      </c>
      <c r="E133" s="4">
        <v>15.05</v>
      </c>
      <c r="F133" s="4">
        <v>32.909999999999997</v>
      </c>
      <c r="G133" s="4">
        <v>354</v>
      </c>
      <c r="H133" s="4">
        <v>55.19</v>
      </c>
      <c r="I133" s="4">
        <v>30.81</v>
      </c>
      <c r="J133" s="4">
        <v>212.55</v>
      </c>
      <c r="K133" s="4">
        <v>30.98</v>
      </c>
      <c r="L133" s="4">
        <v>13.07</v>
      </c>
      <c r="M133" s="4"/>
      <c r="N133" s="4">
        <f t="shared" si="4"/>
        <v>1324.7503760375598</v>
      </c>
      <c r="O133" s="4">
        <f t="shared" si="5"/>
        <v>5.2603760375598085</v>
      </c>
      <c r="P133" s="4">
        <f t="shared" si="6"/>
        <v>27.671556056533433</v>
      </c>
    </row>
    <row r="134" spans="1:16" x14ac:dyDescent="0.25">
      <c r="A134" s="9">
        <v>40732</v>
      </c>
      <c r="B134" s="4">
        <v>1343.8</v>
      </c>
      <c r="C134" s="4">
        <v>531.99</v>
      </c>
      <c r="D134" s="4">
        <v>42.44</v>
      </c>
      <c r="E134" s="4">
        <v>15.61</v>
      </c>
      <c r="F134" s="4">
        <v>33.42</v>
      </c>
      <c r="G134" s="4">
        <v>359.71</v>
      </c>
      <c r="H134" s="4">
        <v>56.17</v>
      </c>
      <c r="I134" s="4">
        <v>31.66</v>
      </c>
      <c r="J134" s="4">
        <v>218.28</v>
      </c>
      <c r="K134" s="4">
        <v>31.54</v>
      </c>
      <c r="L134" s="4">
        <v>13.8</v>
      </c>
      <c r="M134" s="4"/>
      <c r="N134" s="4">
        <f t="shared" si="4"/>
        <v>1345.5455099446178</v>
      </c>
      <c r="O134" s="4">
        <f t="shared" si="5"/>
        <v>1.7455099446178792</v>
      </c>
      <c r="P134" s="4">
        <f t="shared" si="6"/>
        <v>3.046804966759912</v>
      </c>
    </row>
    <row r="135" spans="1:16" x14ac:dyDescent="0.25">
      <c r="A135" s="9">
        <v>40731</v>
      </c>
      <c r="B135" s="4">
        <v>1353.22</v>
      </c>
      <c r="C135" s="4">
        <v>546.6</v>
      </c>
      <c r="D135" s="4">
        <v>42.69</v>
      </c>
      <c r="E135" s="4">
        <v>15.81</v>
      </c>
      <c r="F135" s="4">
        <v>33.33</v>
      </c>
      <c r="G135" s="4">
        <v>357.2</v>
      </c>
      <c r="H135" s="4">
        <v>56.5</v>
      </c>
      <c r="I135" s="4">
        <v>31.54</v>
      </c>
      <c r="J135" s="4">
        <v>216.74</v>
      </c>
      <c r="K135" s="4">
        <v>32.07</v>
      </c>
      <c r="L135" s="4">
        <v>14.16</v>
      </c>
      <c r="M135" s="4"/>
      <c r="N135" s="4">
        <f t="shared" si="4"/>
        <v>1356.0440988197333</v>
      </c>
      <c r="O135" s="4">
        <f t="shared" si="5"/>
        <v>2.8240988197333081</v>
      </c>
      <c r="P135" s="4">
        <f t="shared" si="6"/>
        <v>7.9755341436190639</v>
      </c>
    </row>
    <row r="136" spans="1:16" x14ac:dyDescent="0.25">
      <c r="A136" s="9">
        <v>40730</v>
      </c>
      <c r="B136" s="4">
        <v>1339.22</v>
      </c>
      <c r="C136" s="4">
        <v>535.36</v>
      </c>
      <c r="D136" s="4">
        <v>42.25</v>
      </c>
      <c r="E136" s="4">
        <v>15.72</v>
      </c>
      <c r="F136" s="4">
        <v>32.92</v>
      </c>
      <c r="G136" s="4">
        <v>351.76</v>
      </c>
      <c r="H136" s="4">
        <v>55.31</v>
      </c>
      <c r="I136" s="4">
        <v>31.43</v>
      </c>
      <c r="J136" s="4">
        <v>214.19</v>
      </c>
      <c r="K136" s="4">
        <v>31.65</v>
      </c>
      <c r="L136" s="4">
        <v>13.96</v>
      </c>
      <c r="M136" s="4"/>
      <c r="N136" s="4">
        <f t="shared" si="4"/>
        <v>1331.7472878473725</v>
      </c>
      <c r="O136" s="4">
        <f t="shared" si="5"/>
        <v>-7.4727121526275369</v>
      </c>
      <c r="P136" s="4">
        <f t="shared" si="6"/>
        <v>55.841426916027274</v>
      </c>
    </row>
    <row r="137" spans="1:16" x14ac:dyDescent="0.25">
      <c r="A137" s="9">
        <v>40729</v>
      </c>
      <c r="B137" s="4">
        <v>1337.88</v>
      </c>
      <c r="C137" s="4">
        <v>532.44000000000005</v>
      </c>
      <c r="D137" s="4">
        <v>41.57</v>
      </c>
      <c r="E137" s="4">
        <v>15.49</v>
      </c>
      <c r="F137" s="4">
        <v>32.64</v>
      </c>
      <c r="G137" s="4">
        <v>349.43</v>
      </c>
      <c r="H137" s="4">
        <v>55.45</v>
      </c>
      <c r="I137" s="4">
        <v>31.18</v>
      </c>
      <c r="J137" s="4">
        <v>213.19</v>
      </c>
      <c r="K137" s="4">
        <v>31.52</v>
      </c>
      <c r="L137" s="4">
        <v>14.25</v>
      </c>
      <c r="M137" s="4"/>
      <c r="N137" s="4">
        <f t="shared" si="4"/>
        <v>1328.027071771681</v>
      </c>
      <c r="O137" s="4">
        <f t="shared" si="5"/>
        <v>-9.8529282283191151</v>
      </c>
      <c r="P137" s="4">
        <f t="shared" si="6"/>
        <v>97.080194672407657</v>
      </c>
    </row>
    <row r="138" spans="1:16" x14ac:dyDescent="0.25">
      <c r="A138" s="9">
        <v>40725</v>
      </c>
      <c r="B138" s="4">
        <v>1339.67</v>
      </c>
      <c r="C138" s="4">
        <v>521.03</v>
      </c>
      <c r="D138" s="4">
        <v>41.95</v>
      </c>
      <c r="E138" s="4">
        <v>15.45</v>
      </c>
      <c r="F138" s="4">
        <v>32.74</v>
      </c>
      <c r="G138" s="4">
        <v>343.26</v>
      </c>
      <c r="H138" s="4">
        <v>55.79</v>
      </c>
      <c r="I138" s="4">
        <v>31.49</v>
      </c>
      <c r="J138" s="4">
        <v>209.49</v>
      </c>
      <c r="K138" s="4">
        <v>31.53</v>
      </c>
      <c r="L138" s="4">
        <v>14.45</v>
      </c>
      <c r="M138" s="4"/>
      <c r="N138" s="4">
        <f t="shared" si="4"/>
        <v>1318.755237804922</v>
      </c>
      <c r="O138" s="4">
        <f t="shared" si="5"/>
        <v>-20.914762195078083</v>
      </c>
      <c r="P138" s="4">
        <f t="shared" si="6"/>
        <v>437.42727767666742</v>
      </c>
    </row>
    <row r="139" spans="1:16" x14ac:dyDescent="0.25">
      <c r="A139" s="9">
        <v>40724</v>
      </c>
      <c r="B139" s="4">
        <v>1320.64</v>
      </c>
      <c r="C139" s="4">
        <v>506.38</v>
      </c>
      <c r="D139" s="4">
        <v>41.41</v>
      </c>
      <c r="E139" s="4">
        <v>15.04</v>
      </c>
      <c r="F139" s="4">
        <v>32.270000000000003</v>
      </c>
      <c r="G139" s="4">
        <v>335.67</v>
      </c>
      <c r="H139" s="4">
        <v>54.7</v>
      </c>
      <c r="I139" s="4">
        <v>31.47</v>
      </c>
      <c r="J139" s="4">
        <v>204.49</v>
      </c>
      <c r="K139" s="4">
        <v>31.45</v>
      </c>
      <c r="L139" s="4">
        <v>13.8</v>
      </c>
      <c r="M139" s="4"/>
      <c r="N139" s="4">
        <f t="shared" si="4"/>
        <v>1293.6905147906821</v>
      </c>
      <c r="O139" s="4">
        <f t="shared" si="5"/>
        <v>-26.949485209318027</v>
      </c>
      <c r="P139" s="4">
        <f t="shared" si="6"/>
        <v>726.27475304725112</v>
      </c>
    </row>
    <row r="140" spans="1:16" x14ac:dyDescent="0.25">
      <c r="A140" s="9">
        <v>40723</v>
      </c>
      <c r="B140" s="4">
        <v>1307.4100000000001</v>
      </c>
      <c r="C140" s="4">
        <v>497.57</v>
      </c>
      <c r="D140" s="4">
        <v>41.39</v>
      </c>
      <c r="E140" s="4">
        <v>14.89</v>
      </c>
      <c r="F140" s="4">
        <v>30.86</v>
      </c>
      <c r="G140" s="4">
        <v>334.04</v>
      </c>
      <c r="H140" s="4">
        <v>54.02</v>
      </c>
      <c r="I140" s="4">
        <v>30.8</v>
      </c>
      <c r="J140" s="4">
        <v>204.18</v>
      </c>
      <c r="K140" s="4">
        <v>31.15</v>
      </c>
      <c r="L140" s="4">
        <v>13.82</v>
      </c>
      <c r="M140" s="4"/>
      <c r="N140" s="4">
        <f t="shared" si="4"/>
        <v>1279.9351936386602</v>
      </c>
      <c r="O140" s="4">
        <f t="shared" si="5"/>
        <v>-27.474806361339915</v>
      </c>
      <c r="P140" s="4">
        <f t="shared" si="6"/>
        <v>754.86498459312429</v>
      </c>
    </row>
    <row r="141" spans="1:16" x14ac:dyDescent="0.25">
      <c r="A141" s="9">
        <v>40722</v>
      </c>
      <c r="B141" s="4">
        <v>1296.67</v>
      </c>
      <c r="C141" s="4">
        <v>493.65</v>
      </c>
      <c r="D141" s="4">
        <v>40.950000000000003</v>
      </c>
      <c r="E141" s="4">
        <v>14.95</v>
      </c>
      <c r="F141" s="4">
        <v>28.96</v>
      </c>
      <c r="G141" s="4">
        <v>335.26</v>
      </c>
      <c r="H141" s="4">
        <v>53.46</v>
      </c>
      <c r="I141" s="4">
        <v>30.11</v>
      </c>
      <c r="J141" s="4">
        <v>202.35</v>
      </c>
      <c r="K141" s="4">
        <v>30.79</v>
      </c>
      <c r="L141" s="4">
        <v>13.72</v>
      </c>
      <c r="M141" s="4"/>
      <c r="N141" s="4">
        <f t="shared" si="4"/>
        <v>1272.2217362127089</v>
      </c>
      <c r="O141" s="4">
        <f t="shared" si="5"/>
        <v>-24.448263787291125</v>
      </c>
      <c r="P141" s="4">
        <f t="shared" si="6"/>
        <v>597.71760221297063</v>
      </c>
    </row>
    <row r="142" spans="1:16" x14ac:dyDescent="0.25">
      <c r="A142" s="9">
        <v>40721</v>
      </c>
      <c r="B142" s="4">
        <v>1280.0999999999999</v>
      </c>
      <c r="C142" s="4">
        <v>482.8</v>
      </c>
      <c r="D142" s="4">
        <v>40.18</v>
      </c>
      <c r="E142" s="4">
        <v>14.88</v>
      </c>
      <c r="F142" s="4">
        <v>28.71</v>
      </c>
      <c r="G142" s="4">
        <v>332.04</v>
      </c>
      <c r="H142" s="4">
        <v>52.58</v>
      </c>
      <c r="I142" s="4">
        <v>29.5</v>
      </c>
      <c r="J142" s="4">
        <v>201.25</v>
      </c>
      <c r="K142" s="4">
        <v>30.89</v>
      </c>
      <c r="L142" s="4">
        <v>13.39</v>
      </c>
      <c r="M142" s="4"/>
      <c r="N142" s="4">
        <f t="shared" si="4"/>
        <v>1256.8396097089571</v>
      </c>
      <c r="O142" s="4">
        <f t="shared" si="5"/>
        <v>-23.260390291042768</v>
      </c>
      <c r="P142" s="4">
        <f t="shared" si="6"/>
        <v>541.04575649163667</v>
      </c>
    </row>
    <row r="143" spans="1:16" x14ac:dyDescent="0.25">
      <c r="A143" s="9">
        <v>40718</v>
      </c>
      <c r="B143" s="4">
        <v>1268.45</v>
      </c>
      <c r="C143" s="4">
        <v>474.88</v>
      </c>
      <c r="D143" s="4">
        <v>39.71</v>
      </c>
      <c r="E143" s="4">
        <v>14.89</v>
      </c>
      <c r="F143" s="4">
        <v>28.35</v>
      </c>
      <c r="G143" s="4">
        <v>326.35000000000002</v>
      </c>
      <c r="H143" s="4">
        <v>51.64</v>
      </c>
      <c r="I143" s="4">
        <v>29.25</v>
      </c>
      <c r="J143" s="4">
        <v>192.55</v>
      </c>
      <c r="K143" s="4">
        <v>29.97</v>
      </c>
      <c r="L143" s="4">
        <v>13.38</v>
      </c>
      <c r="M143" s="4"/>
      <c r="N143" s="4">
        <f t="shared" si="4"/>
        <v>1232.4030093798317</v>
      </c>
      <c r="O143" s="4">
        <f t="shared" si="5"/>
        <v>-36.046990620168344</v>
      </c>
      <c r="P143" s="4">
        <f t="shared" si="6"/>
        <v>1299.3855327705046</v>
      </c>
    </row>
    <row r="144" spans="1:16" x14ac:dyDescent="0.25">
      <c r="A144" s="9">
        <v>40717</v>
      </c>
      <c r="B144" s="4">
        <v>1283.5</v>
      </c>
      <c r="C144" s="4">
        <v>480.22</v>
      </c>
      <c r="D144" s="4">
        <v>40.130000000000003</v>
      </c>
      <c r="E144" s="4">
        <v>15.08</v>
      </c>
      <c r="F144" s="4">
        <v>29.25</v>
      </c>
      <c r="G144" s="4">
        <v>331.23</v>
      </c>
      <c r="H144" s="4">
        <v>53.06</v>
      </c>
      <c r="I144" s="4">
        <v>29.84</v>
      </c>
      <c r="J144" s="4">
        <v>194.16</v>
      </c>
      <c r="K144" s="4">
        <v>30.44</v>
      </c>
      <c r="L144" s="4">
        <v>13.55</v>
      </c>
      <c r="M144" s="4"/>
      <c r="N144" s="4">
        <f t="shared" si="4"/>
        <v>1255.6128305848292</v>
      </c>
      <c r="O144" s="4">
        <f t="shared" si="5"/>
        <v>-27.887169415170774</v>
      </c>
      <c r="P144" s="4">
        <f t="shared" si="6"/>
        <v>777.6942179904363</v>
      </c>
    </row>
    <row r="145" spans="1:16" x14ac:dyDescent="0.25">
      <c r="A145" s="9">
        <v>40716</v>
      </c>
      <c r="B145" s="4">
        <v>1287.1400000000001</v>
      </c>
      <c r="C145" s="4">
        <v>487.01</v>
      </c>
      <c r="D145" s="4">
        <v>40.049999999999997</v>
      </c>
      <c r="E145" s="4">
        <v>15.23</v>
      </c>
      <c r="F145" s="4">
        <v>29.35</v>
      </c>
      <c r="G145" s="4">
        <v>322.61</v>
      </c>
      <c r="H145" s="4">
        <v>52.7</v>
      </c>
      <c r="I145" s="4">
        <v>29.86</v>
      </c>
      <c r="J145" s="4">
        <v>191.63</v>
      </c>
      <c r="K145" s="4">
        <v>30.01</v>
      </c>
      <c r="L145" s="4">
        <v>13.7</v>
      </c>
      <c r="M145" s="4"/>
      <c r="N145" s="4">
        <f t="shared" si="4"/>
        <v>1243.0792277302198</v>
      </c>
      <c r="O145" s="4">
        <f t="shared" si="5"/>
        <v>-44.060772269780273</v>
      </c>
      <c r="P145" s="4">
        <f t="shared" si="6"/>
        <v>1941.3516530094382</v>
      </c>
    </row>
    <row r="146" spans="1:16" x14ac:dyDescent="0.25">
      <c r="A146" s="9">
        <v>40715</v>
      </c>
      <c r="B146" s="4">
        <v>1295.52</v>
      </c>
      <c r="C146" s="4">
        <v>493</v>
      </c>
      <c r="D146" s="4">
        <v>39.9</v>
      </c>
      <c r="E146" s="4">
        <v>15.35</v>
      </c>
      <c r="F146" s="4">
        <v>29.78</v>
      </c>
      <c r="G146" s="4">
        <v>325.3</v>
      </c>
      <c r="H146" s="4">
        <v>53.09</v>
      </c>
      <c r="I146" s="4">
        <v>30.06</v>
      </c>
      <c r="J146" s="4">
        <v>194.23</v>
      </c>
      <c r="K146" s="4">
        <v>32.01</v>
      </c>
      <c r="L146" s="4">
        <v>14</v>
      </c>
      <c r="M146" s="4"/>
      <c r="N146" s="4">
        <f t="shared" si="4"/>
        <v>1266.1929826620185</v>
      </c>
      <c r="O146" s="4">
        <f t="shared" si="5"/>
        <v>-29.327017337981488</v>
      </c>
      <c r="P146" s="4">
        <f t="shared" si="6"/>
        <v>860.07394594226685</v>
      </c>
    </row>
    <row r="147" spans="1:16" x14ac:dyDescent="0.25">
      <c r="A147" s="9">
        <v>40714</v>
      </c>
      <c r="B147" s="4">
        <v>1278.3599999999999</v>
      </c>
      <c r="C147" s="4">
        <v>484.58</v>
      </c>
      <c r="D147" s="4">
        <v>40.1</v>
      </c>
      <c r="E147" s="4">
        <v>14.99</v>
      </c>
      <c r="F147" s="4">
        <v>28.82</v>
      </c>
      <c r="G147" s="4">
        <v>315.32</v>
      </c>
      <c r="H147" s="4">
        <v>52.09</v>
      </c>
      <c r="I147" s="4">
        <v>29.24</v>
      </c>
      <c r="J147" s="4">
        <v>187.72</v>
      </c>
      <c r="K147" s="4">
        <v>30.95</v>
      </c>
      <c r="L147" s="4">
        <v>13.78</v>
      </c>
      <c r="M147" s="4"/>
      <c r="N147" s="4">
        <f t="shared" si="4"/>
        <v>1235.2559480626589</v>
      </c>
      <c r="O147" s="4">
        <f t="shared" si="5"/>
        <v>-43.104051937340955</v>
      </c>
      <c r="P147" s="4">
        <f t="shared" si="6"/>
        <v>1857.9592934169866</v>
      </c>
    </row>
    <row r="148" spans="1:16" x14ac:dyDescent="0.25">
      <c r="A148" s="9">
        <v>40711</v>
      </c>
      <c r="B148" s="4">
        <v>1271.5</v>
      </c>
      <c r="C148" s="4">
        <v>485.02</v>
      </c>
      <c r="D148" s="4">
        <v>39.54</v>
      </c>
      <c r="E148" s="4">
        <v>14.7</v>
      </c>
      <c r="F148" s="4">
        <v>28.83</v>
      </c>
      <c r="G148" s="4">
        <v>320.26</v>
      </c>
      <c r="H148" s="4">
        <v>51.65</v>
      </c>
      <c r="I148" s="4">
        <v>29.49</v>
      </c>
      <c r="J148" s="4">
        <v>186.37</v>
      </c>
      <c r="K148" s="4">
        <v>30.47</v>
      </c>
      <c r="L148" s="4">
        <v>13.72</v>
      </c>
      <c r="M148" s="4"/>
      <c r="N148" s="4">
        <f t="shared" si="4"/>
        <v>1233.8986801871033</v>
      </c>
      <c r="O148" s="4">
        <f t="shared" si="5"/>
        <v>-37.601319812896691</v>
      </c>
      <c r="P148" s="4">
        <f t="shared" si="6"/>
        <v>1413.8592516717372</v>
      </c>
    </row>
    <row r="149" spans="1:16" x14ac:dyDescent="0.25">
      <c r="A149" s="9">
        <v>40710</v>
      </c>
      <c r="B149" s="4">
        <v>1267.6400000000001</v>
      </c>
      <c r="C149" s="4">
        <v>500.37</v>
      </c>
      <c r="D149" s="4">
        <v>39.65</v>
      </c>
      <c r="E149" s="4">
        <v>14.78</v>
      </c>
      <c r="F149" s="4">
        <v>28.47</v>
      </c>
      <c r="G149" s="4">
        <v>325.16000000000003</v>
      </c>
      <c r="H149" s="4">
        <v>51.46</v>
      </c>
      <c r="I149" s="4">
        <v>29.47</v>
      </c>
      <c r="J149" s="4">
        <v>183.65</v>
      </c>
      <c r="K149" s="4">
        <v>30.8</v>
      </c>
      <c r="L149" s="4">
        <v>13.59</v>
      </c>
      <c r="M149" s="4"/>
      <c r="N149" s="4">
        <f t="shared" si="4"/>
        <v>1247.2472607791499</v>
      </c>
      <c r="O149" s="4">
        <f t="shared" si="5"/>
        <v>-20.392739220850217</v>
      </c>
      <c r="P149" s="4">
        <f t="shared" si="6"/>
        <v>415.86381292960272</v>
      </c>
    </row>
    <row r="150" spans="1:16" x14ac:dyDescent="0.25">
      <c r="A150" s="9">
        <v>40709</v>
      </c>
      <c r="B150" s="4">
        <v>1265.42</v>
      </c>
      <c r="C150" s="4">
        <v>502.95</v>
      </c>
      <c r="D150" s="4">
        <v>39.65</v>
      </c>
      <c r="E150" s="4">
        <v>14.81</v>
      </c>
      <c r="F150" s="4">
        <v>28.66</v>
      </c>
      <c r="G150" s="4">
        <v>326.75</v>
      </c>
      <c r="H150" s="4">
        <v>51.95</v>
      </c>
      <c r="I150" s="4">
        <v>28.99</v>
      </c>
      <c r="J150" s="4">
        <v>185.98</v>
      </c>
      <c r="K150" s="4">
        <v>31.13</v>
      </c>
      <c r="L150" s="4">
        <v>13.53</v>
      </c>
      <c r="M150" s="4"/>
      <c r="N150" s="4">
        <f t="shared" si="4"/>
        <v>1256.6680125719231</v>
      </c>
      <c r="O150" s="4">
        <f t="shared" si="5"/>
        <v>-8.7519874280769727</v>
      </c>
      <c r="P150" s="4">
        <f t="shared" si="6"/>
        <v>76.597283941217384</v>
      </c>
    </row>
    <row r="151" spans="1:16" x14ac:dyDescent="0.25">
      <c r="A151" s="9">
        <v>40708</v>
      </c>
      <c r="B151" s="4">
        <v>1287.8699999999999</v>
      </c>
      <c r="C151" s="4">
        <v>508.37</v>
      </c>
      <c r="D151" s="4">
        <v>39.78</v>
      </c>
      <c r="E151" s="4">
        <v>15.2</v>
      </c>
      <c r="F151" s="4">
        <v>29.76</v>
      </c>
      <c r="G151" s="4">
        <v>332.44</v>
      </c>
      <c r="H151" s="4">
        <v>53.12</v>
      </c>
      <c r="I151" s="4">
        <v>29.54</v>
      </c>
      <c r="J151" s="4">
        <v>189.96</v>
      </c>
      <c r="K151" s="4">
        <v>32.090000000000003</v>
      </c>
      <c r="L151" s="4">
        <v>14.06</v>
      </c>
      <c r="M151" s="4"/>
      <c r="N151" s="4">
        <f t="shared" si="4"/>
        <v>1282.1474809608976</v>
      </c>
      <c r="O151" s="4">
        <f t="shared" si="5"/>
        <v>-5.7225190391022807</v>
      </c>
      <c r="P151" s="4">
        <f t="shared" si="6"/>
        <v>32.747224152888087</v>
      </c>
    </row>
    <row r="152" spans="1:16" x14ac:dyDescent="0.25">
      <c r="A152" s="9">
        <v>40707</v>
      </c>
      <c r="B152" s="4">
        <v>1271.83</v>
      </c>
      <c r="C152" s="4">
        <v>504.73</v>
      </c>
      <c r="D152" s="4">
        <v>39.96</v>
      </c>
      <c r="E152" s="4">
        <v>15.16</v>
      </c>
      <c r="F152" s="4">
        <v>29.86</v>
      </c>
      <c r="G152" s="4">
        <v>326.60000000000002</v>
      </c>
      <c r="H152" s="4">
        <v>52.4</v>
      </c>
      <c r="I152" s="4">
        <v>29.39</v>
      </c>
      <c r="J152" s="4">
        <v>186.29</v>
      </c>
      <c r="K152" s="4">
        <v>31.66</v>
      </c>
      <c r="L152" s="4">
        <v>13.6</v>
      </c>
      <c r="M152" s="4"/>
      <c r="N152" s="4">
        <f t="shared" si="4"/>
        <v>1264.8456926101742</v>
      </c>
      <c r="O152" s="4">
        <f t="shared" si="5"/>
        <v>-6.9843073898257444</v>
      </c>
      <c r="P152" s="4">
        <f t="shared" si="6"/>
        <v>48.780549715574502</v>
      </c>
    </row>
    <row r="153" spans="1:16" x14ac:dyDescent="0.25">
      <c r="A153" s="9">
        <v>40704</v>
      </c>
      <c r="B153" s="4">
        <v>1270.98</v>
      </c>
      <c r="C153" s="4">
        <v>509.51</v>
      </c>
      <c r="D153" s="4">
        <v>40.229999999999997</v>
      </c>
      <c r="E153" s="4">
        <v>15.2</v>
      </c>
      <c r="F153" s="4">
        <v>29.96</v>
      </c>
      <c r="G153" s="4">
        <v>325.89999999999998</v>
      </c>
      <c r="H153" s="4">
        <v>52.35</v>
      </c>
      <c r="I153" s="4">
        <v>29.45</v>
      </c>
      <c r="J153" s="4">
        <v>186.53</v>
      </c>
      <c r="K153" s="4">
        <v>31.67</v>
      </c>
      <c r="L153" s="4">
        <v>13.66</v>
      </c>
      <c r="M153" s="4"/>
      <c r="N153" s="4">
        <f t="shared" si="4"/>
        <v>1265.9451595690391</v>
      </c>
      <c r="O153" s="4">
        <f t="shared" si="5"/>
        <v>-5.0348404309609123</v>
      </c>
      <c r="P153" s="4">
        <f t="shared" si="6"/>
        <v>25.349618165238663</v>
      </c>
    </row>
    <row r="154" spans="1:16" x14ac:dyDescent="0.25">
      <c r="A154" s="9">
        <v>40703</v>
      </c>
      <c r="B154" s="4">
        <v>1289</v>
      </c>
      <c r="C154" s="4">
        <v>516.73</v>
      </c>
      <c r="D154" s="4">
        <v>41.16</v>
      </c>
      <c r="E154" s="4">
        <v>15.22</v>
      </c>
      <c r="F154" s="4">
        <v>30.66</v>
      </c>
      <c r="G154" s="4">
        <v>331.49</v>
      </c>
      <c r="H154" s="4">
        <v>52.52</v>
      </c>
      <c r="I154" s="4">
        <v>30.04</v>
      </c>
      <c r="J154" s="4">
        <v>189.68</v>
      </c>
      <c r="K154" s="4">
        <v>32.22</v>
      </c>
      <c r="L154" s="4">
        <v>14.23</v>
      </c>
      <c r="M154" s="4"/>
      <c r="N154" s="4">
        <f t="shared" si="4"/>
        <v>1280.8791726400025</v>
      </c>
      <c r="O154" s="4">
        <f t="shared" si="5"/>
        <v>-8.12082735999752</v>
      </c>
      <c r="P154" s="4">
        <f t="shared" si="6"/>
        <v>65.947837010884285</v>
      </c>
    </row>
    <row r="155" spans="1:16" x14ac:dyDescent="0.25">
      <c r="A155" s="9">
        <v>40702</v>
      </c>
      <c r="B155" s="4">
        <v>1279.56</v>
      </c>
      <c r="C155" s="4">
        <v>519.16999999999996</v>
      </c>
      <c r="D155" s="4">
        <v>41.15</v>
      </c>
      <c r="E155" s="4">
        <v>15.1</v>
      </c>
      <c r="F155" s="4">
        <v>30.57</v>
      </c>
      <c r="G155" s="4">
        <v>332.24</v>
      </c>
      <c r="H155" s="4">
        <v>52.34</v>
      </c>
      <c r="I155" s="4">
        <v>30.26</v>
      </c>
      <c r="J155" s="4">
        <v>188.05</v>
      </c>
      <c r="K155" s="4">
        <v>32.24</v>
      </c>
      <c r="L155" s="4">
        <v>14.02</v>
      </c>
      <c r="M155" s="4"/>
      <c r="N155" s="4">
        <f t="shared" si="4"/>
        <v>1281.4791785841317</v>
      </c>
      <c r="O155" s="4">
        <f t="shared" si="5"/>
        <v>1.9191785841317142</v>
      </c>
      <c r="P155" s="4">
        <f t="shared" si="6"/>
        <v>3.6832464377898111</v>
      </c>
    </row>
    <row r="156" spans="1:16" x14ac:dyDescent="0.25">
      <c r="A156" s="9">
        <v>40701</v>
      </c>
      <c r="B156" s="4">
        <v>1284.94</v>
      </c>
      <c r="C156" s="4">
        <v>519.03</v>
      </c>
      <c r="D156" s="4">
        <v>41.03</v>
      </c>
      <c r="E156" s="4">
        <v>15.45</v>
      </c>
      <c r="F156" s="4">
        <v>29.92</v>
      </c>
      <c r="G156" s="4">
        <v>332.04</v>
      </c>
      <c r="H156" s="4">
        <v>52.96</v>
      </c>
      <c r="I156" s="4">
        <v>31.37</v>
      </c>
      <c r="J156" s="4">
        <v>187.55</v>
      </c>
      <c r="K156" s="4">
        <v>33.01</v>
      </c>
      <c r="L156" s="4">
        <v>14.01</v>
      </c>
      <c r="M156" s="4"/>
      <c r="N156" s="4">
        <f t="shared" si="4"/>
        <v>1291.809817013713</v>
      </c>
      <c r="O156" s="4">
        <f t="shared" si="5"/>
        <v>6.8698170137129182</v>
      </c>
      <c r="P156" s="4">
        <f t="shared" si="6"/>
        <v>47.194385801899479</v>
      </c>
    </row>
    <row r="157" spans="1:16" x14ac:dyDescent="0.25">
      <c r="A157" s="9">
        <v>40700</v>
      </c>
      <c r="B157" s="4">
        <v>1286.17</v>
      </c>
      <c r="C157" s="4">
        <v>521.05999999999995</v>
      </c>
      <c r="D157" s="4">
        <v>40.909999999999997</v>
      </c>
      <c r="E157" s="4">
        <v>15.45</v>
      </c>
      <c r="F157" s="4">
        <v>29.56</v>
      </c>
      <c r="G157" s="4">
        <v>338.04</v>
      </c>
      <c r="H157" s="4">
        <v>53.24</v>
      </c>
      <c r="I157" s="4">
        <v>31.84</v>
      </c>
      <c r="J157" s="4">
        <v>185.69</v>
      </c>
      <c r="K157" s="4">
        <v>32.840000000000003</v>
      </c>
      <c r="L157" s="4">
        <v>14.02</v>
      </c>
      <c r="M157" s="4"/>
      <c r="N157" s="4">
        <f t="shared" si="4"/>
        <v>1300.628014199589</v>
      </c>
      <c r="O157" s="4">
        <f t="shared" si="5"/>
        <v>14.458014199588888</v>
      </c>
      <c r="P157" s="4">
        <f t="shared" si="6"/>
        <v>209.03417459551392</v>
      </c>
    </row>
    <row r="158" spans="1:16" x14ac:dyDescent="0.25">
      <c r="A158" s="9">
        <v>40697</v>
      </c>
      <c r="B158" s="4">
        <v>1300.1600000000001</v>
      </c>
      <c r="C158" s="4">
        <v>523.08000000000004</v>
      </c>
      <c r="D158" s="4">
        <v>41.05</v>
      </c>
      <c r="E158" s="4">
        <v>15.68</v>
      </c>
      <c r="F158" s="4">
        <v>30.3</v>
      </c>
      <c r="G158" s="4">
        <v>343.44</v>
      </c>
      <c r="H158" s="4">
        <v>53.54</v>
      </c>
      <c r="I158" s="4">
        <v>32.83</v>
      </c>
      <c r="J158" s="4">
        <v>188.32</v>
      </c>
      <c r="K158" s="4">
        <v>33.270000000000003</v>
      </c>
      <c r="L158" s="4">
        <v>14.49</v>
      </c>
      <c r="M158" s="4"/>
      <c r="N158" s="4">
        <f t="shared" si="4"/>
        <v>1313.1573628269293</v>
      </c>
      <c r="O158" s="4">
        <f t="shared" si="5"/>
        <v>12.997362826929248</v>
      </c>
      <c r="P158" s="4">
        <f t="shared" si="6"/>
        <v>168.93144045484223</v>
      </c>
    </row>
    <row r="159" spans="1:16" x14ac:dyDescent="0.25">
      <c r="A159" s="9">
        <v>40696</v>
      </c>
      <c r="B159" s="4">
        <v>1312.94</v>
      </c>
      <c r="C159" s="4">
        <v>528.05999999999995</v>
      </c>
      <c r="D159" s="4">
        <v>41.42</v>
      </c>
      <c r="E159" s="4">
        <v>16.02</v>
      </c>
      <c r="F159" s="4">
        <v>31.28</v>
      </c>
      <c r="G159" s="4">
        <v>346.1</v>
      </c>
      <c r="H159" s="4">
        <v>54.67</v>
      </c>
      <c r="I159" s="4">
        <v>33.619999999999997</v>
      </c>
      <c r="J159" s="4">
        <v>193.65</v>
      </c>
      <c r="K159" s="4">
        <v>34.26</v>
      </c>
      <c r="L159" s="4">
        <v>14.76</v>
      </c>
      <c r="M159" s="4"/>
      <c r="N159" s="4">
        <f t="shared" si="4"/>
        <v>1334.922891270289</v>
      </c>
      <c r="O159" s="4">
        <f t="shared" si="5"/>
        <v>21.982891270288974</v>
      </c>
      <c r="P159" s="4">
        <f t="shared" si="6"/>
        <v>483.24750860134719</v>
      </c>
    </row>
    <row r="160" spans="1:16" x14ac:dyDescent="0.25">
      <c r="A160" s="9">
        <v>40695</v>
      </c>
      <c r="B160" s="4">
        <v>1314.55</v>
      </c>
      <c r="C160" s="4">
        <v>525.6</v>
      </c>
      <c r="D160" s="4">
        <v>41.28</v>
      </c>
      <c r="E160" s="4">
        <v>15.85</v>
      </c>
      <c r="F160" s="4">
        <v>30.64</v>
      </c>
      <c r="G160" s="4">
        <v>345.51</v>
      </c>
      <c r="H160" s="4">
        <v>54.71</v>
      </c>
      <c r="I160" s="4">
        <v>33.19</v>
      </c>
      <c r="J160" s="4">
        <v>192.4</v>
      </c>
      <c r="K160" s="4">
        <v>34.119999999999997</v>
      </c>
      <c r="L160" s="4">
        <v>14.99</v>
      </c>
      <c r="M160" s="4"/>
      <c r="N160" s="4">
        <f t="shared" si="4"/>
        <v>1332.4675027053277</v>
      </c>
      <c r="O160" s="4">
        <f t="shared" si="5"/>
        <v>17.917502705327706</v>
      </c>
      <c r="P160" s="4">
        <f t="shared" si="6"/>
        <v>321.03690319542568</v>
      </c>
    </row>
    <row r="161" spans="1:16" x14ac:dyDescent="0.25">
      <c r="A161" s="9">
        <v>40694</v>
      </c>
      <c r="B161" s="4">
        <v>1345.2</v>
      </c>
      <c r="C161" s="4">
        <v>529.02</v>
      </c>
      <c r="D161" s="4">
        <v>41.74</v>
      </c>
      <c r="E161" s="4">
        <v>16.55</v>
      </c>
      <c r="F161" s="4">
        <v>31.17</v>
      </c>
      <c r="G161" s="4">
        <v>347.83</v>
      </c>
      <c r="H161" s="4">
        <v>55.83</v>
      </c>
      <c r="I161" s="4">
        <v>33.94</v>
      </c>
      <c r="J161" s="4">
        <v>196.69</v>
      </c>
      <c r="K161" s="4">
        <v>34.630000000000003</v>
      </c>
      <c r="L161" s="4">
        <v>15.81</v>
      </c>
      <c r="M161" s="4"/>
      <c r="N161" s="4">
        <f t="shared" si="4"/>
        <v>1349.6759454962867</v>
      </c>
      <c r="O161" s="4">
        <f t="shared" si="5"/>
        <v>4.475945496286613</v>
      </c>
      <c r="P161" s="4">
        <f t="shared" si="6"/>
        <v>20.034088085728413</v>
      </c>
    </row>
    <row r="162" spans="1:16" x14ac:dyDescent="0.25">
      <c r="A162" s="9">
        <v>40690</v>
      </c>
      <c r="B162" s="4">
        <v>1331.1</v>
      </c>
      <c r="C162" s="4">
        <v>520.9</v>
      </c>
      <c r="D162" s="4">
        <v>41.19</v>
      </c>
      <c r="E162" s="4">
        <v>16.02</v>
      </c>
      <c r="F162" s="4">
        <v>30.68</v>
      </c>
      <c r="G162" s="4">
        <v>337.41</v>
      </c>
      <c r="H162" s="4">
        <v>55.19</v>
      </c>
      <c r="I162" s="4">
        <v>33.659999999999997</v>
      </c>
      <c r="J162" s="4">
        <v>194.13</v>
      </c>
      <c r="K162" s="4">
        <v>34.29</v>
      </c>
      <c r="L162" s="4">
        <v>15.71</v>
      </c>
      <c r="M162" s="4"/>
      <c r="N162" s="4">
        <f t="shared" ref="N162:N225" si="7">SUMPRODUCT($C$6:$L$6,C162:L162)</f>
        <v>1326.4478858789637</v>
      </c>
      <c r="O162" s="4">
        <f t="shared" ref="O162:O225" si="8">N162-B162</f>
        <v>-4.6521141210362202</v>
      </c>
      <c r="P162" s="4">
        <f t="shared" ref="P162:P225" si="9">O162^2</f>
        <v>21.642165795144603</v>
      </c>
    </row>
    <row r="163" spans="1:16" x14ac:dyDescent="0.25">
      <c r="A163" s="9">
        <v>40689</v>
      </c>
      <c r="B163" s="4">
        <v>1325.69</v>
      </c>
      <c r="C163" s="4">
        <v>518.13</v>
      </c>
      <c r="D163" s="4">
        <v>40.9</v>
      </c>
      <c r="E163" s="4">
        <v>15.98</v>
      </c>
      <c r="F163" s="4">
        <v>30.66</v>
      </c>
      <c r="G163" s="4">
        <v>335</v>
      </c>
      <c r="H163" s="4">
        <v>54.54</v>
      </c>
      <c r="I163" s="4">
        <v>33.18</v>
      </c>
      <c r="J163" s="4">
        <v>195</v>
      </c>
      <c r="K163" s="4">
        <v>34.54</v>
      </c>
      <c r="L163" s="4">
        <v>15.42</v>
      </c>
      <c r="M163" s="4"/>
      <c r="N163" s="4">
        <f t="shared" si="7"/>
        <v>1318.7366570399927</v>
      </c>
      <c r="O163" s="4">
        <f t="shared" si="8"/>
        <v>-6.953342960007376</v>
      </c>
      <c r="P163" s="4">
        <f t="shared" si="9"/>
        <v>48.348978319484139</v>
      </c>
    </row>
    <row r="164" spans="1:16" x14ac:dyDescent="0.25">
      <c r="A164" s="9">
        <v>40688</v>
      </c>
      <c r="B164" s="4">
        <v>1320.47</v>
      </c>
      <c r="C164" s="4">
        <v>519.66999999999996</v>
      </c>
      <c r="D164" s="4">
        <v>40.479999999999997</v>
      </c>
      <c r="E164" s="4">
        <v>16.149999999999999</v>
      </c>
      <c r="F164" s="4">
        <v>30.7</v>
      </c>
      <c r="G164" s="4">
        <v>336.78</v>
      </c>
      <c r="H164" s="4">
        <v>54</v>
      </c>
      <c r="I164" s="4">
        <v>32.880000000000003</v>
      </c>
      <c r="J164" s="4">
        <v>192.26</v>
      </c>
      <c r="K164" s="4">
        <v>34.130000000000003</v>
      </c>
      <c r="L164" s="4">
        <v>15.36</v>
      </c>
      <c r="M164" s="4"/>
      <c r="N164" s="4">
        <f t="shared" si="7"/>
        <v>1314.0097203970688</v>
      </c>
      <c r="O164" s="4">
        <f t="shared" si="8"/>
        <v>-6.4602796029312231</v>
      </c>
      <c r="P164" s="4">
        <f t="shared" si="9"/>
        <v>41.735212548049198</v>
      </c>
    </row>
    <row r="165" spans="1:16" x14ac:dyDescent="0.25">
      <c r="A165" s="9">
        <v>40687</v>
      </c>
      <c r="B165" s="4">
        <v>1316.28</v>
      </c>
      <c r="C165" s="4">
        <v>518.26</v>
      </c>
      <c r="D165" s="4">
        <v>40.42</v>
      </c>
      <c r="E165" s="4">
        <v>16.14</v>
      </c>
      <c r="F165" s="4">
        <v>30.82</v>
      </c>
      <c r="G165" s="4">
        <v>332.19</v>
      </c>
      <c r="H165" s="4">
        <v>53.9</v>
      </c>
      <c r="I165" s="4">
        <v>32.94</v>
      </c>
      <c r="J165" s="4">
        <v>193.27</v>
      </c>
      <c r="K165" s="4">
        <v>34.14</v>
      </c>
      <c r="L165" s="4">
        <v>15.16</v>
      </c>
      <c r="M165" s="4"/>
      <c r="N165" s="4">
        <f t="shared" si="7"/>
        <v>1307.4445988219938</v>
      </c>
      <c r="O165" s="4">
        <f t="shared" si="8"/>
        <v>-8.8354011780061228</v>
      </c>
      <c r="P165" s="4">
        <f t="shared" si="9"/>
        <v>78.064313976311979</v>
      </c>
    </row>
    <row r="166" spans="1:16" x14ac:dyDescent="0.25">
      <c r="A166" s="9">
        <v>40686</v>
      </c>
      <c r="B166" s="4">
        <v>1317.37</v>
      </c>
      <c r="C166" s="4">
        <v>518.39</v>
      </c>
      <c r="D166" s="4">
        <v>40.43</v>
      </c>
      <c r="E166" s="4">
        <v>16.059999999999999</v>
      </c>
      <c r="F166" s="4">
        <v>31.63</v>
      </c>
      <c r="G166" s="4">
        <v>334.4</v>
      </c>
      <c r="H166" s="4">
        <v>54.17</v>
      </c>
      <c r="I166" s="4">
        <v>33.299999999999997</v>
      </c>
      <c r="J166" s="4">
        <v>196.22</v>
      </c>
      <c r="K166" s="4">
        <v>34.43</v>
      </c>
      <c r="L166" s="4">
        <v>15.18</v>
      </c>
      <c r="M166" s="4"/>
      <c r="N166" s="4">
        <f t="shared" si="7"/>
        <v>1314.2860858494228</v>
      </c>
      <c r="O166" s="4">
        <f t="shared" si="8"/>
        <v>-3.0839141505771295</v>
      </c>
      <c r="P166" s="4">
        <f t="shared" si="9"/>
        <v>9.5105264881298588</v>
      </c>
    </row>
    <row r="167" spans="1:16" x14ac:dyDescent="0.25">
      <c r="A167" s="9">
        <v>40683</v>
      </c>
      <c r="B167" s="4">
        <v>1333.27</v>
      </c>
      <c r="C167" s="4">
        <v>524.03</v>
      </c>
      <c r="D167" s="4">
        <v>40.98</v>
      </c>
      <c r="E167" s="4">
        <v>16.3</v>
      </c>
      <c r="F167" s="4">
        <v>32.479999999999997</v>
      </c>
      <c r="G167" s="4">
        <v>335.22</v>
      </c>
      <c r="H167" s="4">
        <v>54.74</v>
      </c>
      <c r="I167" s="4">
        <v>34.200000000000003</v>
      </c>
      <c r="J167" s="4">
        <v>198.65</v>
      </c>
      <c r="K167" s="4">
        <v>35.31</v>
      </c>
      <c r="L167" s="4">
        <v>15.6</v>
      </c>
      <c r="M167" s="4"/>
      <c r="N167" s="4">
        <f t="shared" si="7"/>
        <v>1328.8197183417847</v>
      </c>
      <c r="O167" s="4">
        <f t="shared" si="8"/>
        <v>-4.4502816582153173</v>
      </c>
      <c r="P167" s="4">
        <f t="shared" si="9"/>
        <v>19.805006837447674</v>
      </c>
    </row>
    <row r="168" spans="1:16" x14ac:dyDescent="0.25">
      <c r="A168" s="9">
        <v>40682</v>
      </c>
      <c r="B168" s="4">
        <v>1343.6</v>
      </c>
      <c r="C168" s="4">
        <v>531.25</v>
      </c>
      <c r="D168" s="4">
        <v>40.19</v>
      </c>
      <c r="E168" s="4">
        <v>16.350000000000001</v>
      </c>
      <c r="F168" s="4">
        <v>32.9</v>
      </c>
      <c r="G168" s="4">
        <v>340.53</v>
      </c>
      <c r="H168" s="4">
        <v>54.97</v>
      </c>
      <c r="I168" s="4">
        <v>32.65</v>
      </c>
      <c r="J168" s="4">
        <v>198.8</v>
      </c>
      <c r="K168" s="4">
        <v>35.409999999999997</v>
      </c>
      <c r="L168" s="4">
        <v>15.9</v>
      </c>
      <c r="M168" s="4"/>
      <c r="N168" s="4">
        <f t="shared" si="7"/>
        <v>1340.7366334589772</v>
      </c>
      <c r="O168" s="4">
        <f t="shared" si="8"/>
        <v>-2.8633665410227422</v>
      </c>
      <c r="P168" s="4">
        <f t="shared" si="9"/>
        <v>8.1988679482485427</v>
      </c>
    </row>
    <row r="169" spans="1:16" x14ac:dyDescent="0.25">
      <c r="A169" s="9">
        <v>40681</v>
      </c>
      <c r="B169" s="4">
        <v>1340.68</v>
      </c>
      <c r="C169" s="4">
        <v>529.80999999999995</v>
      </c>
      <c r="D169" s="4">
        <v>40.340000000000003</v>
      </c>
      <c r="E169" s="4">
        <v>15.96</v>
      </c>
      <c r="F169" s="4">
        <v>32.880000000000003</v>
      </c>
      <c r="G169" s="4">
        <v>339.87</v>
      </c>
      <c r="H169" s="4">
        <v>54.54</v>
      </c>
      <c r="I169" s="4">
        <v>32.479999999999997</v>
      </c>
      <c r="J169" s="4">
        <v>197.09</v>
      </c>
      <c r="K169" s="4">
        <v>34.869999999999997</v>
      </c>
      <c r="L169" s="4">
        <v>15.89</v>
      </c>
      <c r="M169" s="4"/>
      <c r="N169" s="4">
        <f t="shared" si="7"/>
        <v>1331.9226926294034</v>
      </c>
      <c r="O169" s="4">
        <f t="shared" si="8"/>
        <v>-8.7573073705966635</v>
      </c>
      <c r="P169" s="4">
        <f t="shared" si="9"/>
        <v>76.690432383106653</v>
      </c>
    </row>
    <row r="170" spans="1:16" x14ac:dyDescent="0.25">
      <c r="A170" s="9">
        <v>40680</v>
      </c>
      <c r="B170" s="4">
        <v>1328.98</v>
      </c>
      <c r="C170" s="4">
        <v>530.46</v>
      </c>
      <c r="D170" s="4">
        <v>40.47</v>
      </c>
      <c r="E170" s="4">
        <v>16</v>
      </c>
      <c r="F170" s="4">
        <v>32.65</v>
      </c>
      <c r="G170" s="4">
        <v>336.14</v>
      </c>
      <c r="H170" s="4">
        <v>53.98</v>
      </c>
      <c r="I170" s="4">
        <v>32.4</v>
      </c>
      <c r="J170" s="4">
        <v>194.81</v>
      </c>
      <c r="K170" s="4">
        <v>34.72</v>
      </c>
      <c r="L170" s="4">
        <v>15.64</v>
      </c>
      <c r="M170" s="4"/>
      <c r="N170" s="4">
        <f t="shared" si="7"/>
        <v>1322.2893762201907</v>
      </c>
      <c r="O170" s="4">
        <f t="shared" si="8"/>
        <v>-6.6906237798093571</v>
      </c>
      <c r="P170" s="4">
        <f t="shared" si="9"/>
        <v>44.764446562950447</v>
      </c>
    </row>
    <row r="171" spans="1:16" x14ac:dyDescent="0.25">
      <c r="A171" s="9">
        <v>40679</v>
      </c>
      <c r="B171" s="4">
        <v>1329.47</v>
      </c>
      <c r="C171" s="4">
        <v>518.41999999999996</v>
      </c>
      <c r="D171" s="4">
        <v>40.56</v>
      </c>
      <c r="E171" s="4">
        <v>15.81</v>
      </c>
      <c r="F171" s="4">
        <v>32.369999999999997</v>
      </c>
      <c r="G171" s="4">
        <v>333.3</v>
      </c>
      <c r="H171" s="4">
        <v>53.34</v>
      </c>
      <c r="I171" s="4">
        <v>32.950000000000003</v>
      </c>
      <c r="J171" s="4">
        <v>192.51</v>
      </c>
      <c r="K171" s="4">
        <v>34.39</v>
      </c>
      <c r="L171" s="4">
        <v>15.84</v>
      </c>
      <c r="M171" s="4"/>
      <c r="N171" s="4">
        <f t="shared" si="7"/>
        <v>1305.8059030362833</v>
      </c>
      <c r="O171" s="4">
        <f t="shared" si="8"/>
        <v>-23.664096963716702</v>
      </c>
      <c r="P171" s="4">
        <f t="shared" si="9"/>
        <v>559.98948510818605</v>
      </c>
    </row>
    <row r="172" spans="1:16" x14ac:dyDescent="0.25">
      <c r="A172" s="9">
        <v>40676</v>
      </c>
      <c r="B172" s="4">
        <v>1337.77</v>
      </c>
      <c r="C172" s="4">
        <v>529.54999999999995</v>
      </c>
      <c r="D172" s="4">
        <v>41.2</v>
      </c>
      <c r="E172" s="4">
        <v>16.55</v>
      </c>
      <c r="F172" s="4">
        <v>33.57</v>
      </c>
      <c r="G172" s="4">
        <v>340.5</v>
      </c>
      <c r="H172" s="4">
        <v>54.47</v>
      </c>
      <c r="I172" s="4">
        <v>33.950000000000003</v>
      </c>
      <c r="J172" s="4">
        <v>202.56</v>
      </c>
      <c r="K172" s="4">
        <v>35.33</v>
      </c>
      <c r="L172" s="4">
        <v>16.059999999999999</v>
      </c>
      <c r="M172" s="4"/>
      <c r="N172" s="4">
        <f t="shared" si="7"/>
        <v>1335.1710609897377</v>
      </c>
      <c r="O172" s="4">
        <f t="shared" si="8"/>
        <v>-2.5989390102622565</v>
      </c>
      <c r="P172" s="4">
        <f t="shared" si="9"/>
        <v>6.7544839790629574</v>
      </c>
    </row>
    <row r="173" spans="1:16" x14ac:dyDescent="0.25">
      <c r="A173" s="9">
        <v>40675</v>
      </c>
      <c r="B173" s="4">
        <v>1348.65</v>
      </c>
      <c r="C173" s="4">
        <v>535.04999999999995</v>
      </c>
      <c r="D173" s="4">
        <v>41.29</v>
      </c>
      <c r="E173" s="4">
        <v>17.170000000000002</v>
      </c>
      <c r="F173" s="4">
        <v>33.58</v>
      </c>
      <c r="G173" s="4">
        <v>346.57</v>
      </c>
      <c r="H173" s="4">
        <v>54.7</v>
      </c>
      <c r="I173" s="4">
        <v>34.15</v>
      </c>
      <c r="J173" s="4">
        <v>206.07</v>
      </c>
      <c r="K173" s="4">
        <v>35.86</v>
      </c>
      <c r="L173" s="4">
        <v>16.3</v>
      </c>
      <c r="M173" s="4"/>
      <c r="N173" s="4">
        <f t="shared" si="7"/>
        <v>1350.1813271073036</v>
      </c>
      <c r="O173" s="4">
        <f t="shared" si="8"/>
        <v>1.5313271073034684</v>
      </c>
      <c r="P173" s="4">
        <f t="shared" si="9"/>
        <v>2.3449627095624082</v>
      </c>
    </row>
    <row r="174" spans="1:16" x14ac:dyDescent="0.25">
      <c r="A174" s="9">
        <v>40674</v>
      </c>
      <c r="B174" s="4">
        <v>1342.08</v>
      </c>
      <c r="C174" s="4">
        <v>535.45000000000005</v>
      </c>
      <c r="D174" s="4">
        <v>40.770000000000003</v>
      </c>
      <c r="E174" s="4">
        <v>17.2</v>
      </c>
      <c r="F174" s="4">
        <v>33.31</v>
      </c>
      <c r="G174" s="4">
        <v>347.23</v>
      </c>
      <c r="H174" s="4">
        <v>53.15</v>
      </c>
      <c r="I174" s="4">
        <v>34.14</v>
      </c>
      <c r="J174" s="4">
        <v>204.38</v>
      </c>
      <c r="K174" s="4">
        <v>35.4</v>
      </c>
      <c r="L174" s="4">
        <v>16.329999999999998</v>
      </c>
      <c r="M174" s="4"/>
      <c r="N174" s="4">
        <f t="shared" si="7"/>
        <v>1334.8150250036263</v>
      </c>
      <c r="O174" s="4">
        <f t="shared" si="8"/>
        <v>-7.2649749963736667</v>
      </c>
      <c r="P174" s="4">
        <f t="shared" si="9"/>
        <v>52.779861697934557</v>
      </c>
    </row>
    <row r="175" spans="1:16" x14ac:dyDescent="0.25">
      <c r="A175" s="9">
        <v>40673</v>
      </c>
      <c r="B175" s="4">
        <v>1357.16</v>
      </c>
      <c r="C175" s="4">
        <v>542.66</v>
      </c>
      <c r="D175" s="4">
        <v>41.04</v>
      </c>
      <c r="E175" s="4">
        <v>18.55</v>
      </c>
      <c r="F175" s="4">
        <v>33.93</v>
      </c>
      <c r="G175" s="4">
        <v>349.45</v>
      </c>
      <c r="H175" s="4">
        <v>53.66</v>
      </c>
      <c r="I175" s="4">
        <v>34.909999999999997</v>
      </c>
      <c r="J175" s="4">
        <v>203.94</v>
      </c>
      <c r="K175" s="4">
        <v>34.75</v>
      </c>
      <c r="L175" s="4">
        <v>16.399999999999999</v>
      </c>
      <c r="M175" s="4"/>
      <c r="N175" s="4">
        <f t="shared" si="7"/>
        <v>1340.3943371433136</v>
      </c>
      <c r="O175" s="4">
        <f t="shared" si="8"/>
        <v>-16.765662856686504</v>
      </c>
      <c r="P175" s="4">
        <f t="shared" si="9"/>
        <v>281.08745102407744</v>
      </c>
    </row>
    <row r="176" spans="1:16" x14ac:dyDescent="0.25">
      <c r="A176" s="9">
        <v>40672</v>
      </c>
      <c r="B176" s="4">
        <v>1346.29</v>
      </c>
      <c r="C176" s="4">
        <v>537.67999999999995</v>
      </c>
      <c r="D176" s="4">
        <v>41.24</v>
      </c>
      <c r="E176" s="4">
        <v>18.559999999999999</v>
      </c>
      <c r="F176" s="4">
        <v>33.119999999999997</v>
      </c>
      <c r="G176" s="4">
        <v>347.6</v>
      </c>
      <c r="H176" s="4">
        <v>51.86</v>
      </c>
      <c r="I176" s="4">
        <v>34.590000000000003</v>
      </c>
      <c r="J176" s="4">
        <v>200.8</v>
      </c>
      <c r="K176" s="4">
        <v>33.97</v>
      </c>
      <c r="L176" s="4">
        <v>16.13</v>
      </c>
      <c r="M176" s="4"/>
      <c r="N176" s="4">
        <f t="shared" si="7"/>
        <v>1315.3859511646713</v>
      </c>
      <c r="O176" s="4">
        <f t="shared" si="8"/>
        <v>-30.904048835328695</v>
      </c>
      <c r="P176" s="4">
        <f t="shared" si="9"/>
        <v>955.06023441638081</v>
      </c>
    </row>
    <row r="177" spans="1:16" x14ac:dyDescent="0.25">
      <c r="A177" s="9">
        <v>40669</v>
      </c>
      <c r="B177" s="4">
        <v>1340.2</v>
      </c>
      <c r="C177" s="4">
        <v>535.29999999999995</v>
      </c>
      <c r="D177" s="4">
        <v>41.01</v>
      </c>
      <c r="E177" s="4">
        <v>18.649999999999999</v>
      </c>
      <c r="F177" s="4">
        <v>32.72</v>
      </c>
      <c r="G177" s="4">
        <v>346.66</v>
      </c>
      <c r="H177" s="4">
        <v>51.02</v>
      </c>
      <c r="I177" s="4">
        <v>34.619999999999997</v>
      </c>
      <c r="J177" s="4">
        <v>197.6</v>
      </c>
      <c r="K177" s="4">
        <v>33.4</v>
      </c>
      <c r="L177" s="4">
        <v>15.92</v>
      </c>
      <c r="M177" s="4"/>
      <c r="N177" s="4">
        <f t="shared" si="7"/>
        <v>1302.1482086761348</v>
      </c>
      <c r="O177" s="4">
        <f t="shared" si="8"/>
        <v>-38.051791323865245</v>
      </c>
      <c r="P177" s="4">
        <f t="shared" si="9"/>
        <v>1447.9388229549863</v>
      </c>
    </row>
    <row r="178" spans="1:16" x14ac:dyDescent="0.25">
      <c r="A178" s="9">
        <v>40668</v>
      </c>
      <c r="B178" s="4">
        <v>1335.1</v>
      </c>
      <c r="C178" s="4">
        <v>534.27</v>
      </c>
      <c r="D178" s="4">
        <v>40.619999999999997</v>
      </c>
      <c r="E178" s="4">
        <v>18.43</v>
      </c>
      <c r="F178" s="4">
        <v>32.68</v>
      </c>
      <c r="G178" s="4">
        <v>346.75</v>
      </c>
      <c r="H178" s="4">
        <v>51.26</v>
      </c>
      <c r="I178" s="4">
        <v>35.17</v>
      </c>
      <c r="J178" s="4">
        <v>197.11</v>
      </c>
      <c r="K178" s="4">
        <v>32.94</v>
      </c>
      <c r="L178" s="4">
        <v>15.87</v>
      </c>
      <c r="M178" s="4"/>
      <c r="N178" s="4">
        <f t="shared" si="7"/>
        <v>1300.5496009623027</v>
      </c>
      <c r="O178" s="4">
        <f t="shared" si="8"/>
        <v>-34.550399037697161</v>
      </c>
      <c r="P178" s="4">
        <f t="shared" si="9"/>
        <v>1193.730073664105</v>
      </c>
    </row>
    <row r="179" spans="1:16" x14ac:dyDescent="0.25">
      <c r="A179" s="9">
        <v>40667</v>
      </c>
      <c r="B179" s="4">
        <v>1347.32</v>
      </c>
      <c r="C179" s="4">
        <v>535.79</v>
      </c>
      <c r="D179" s="4">
        <v>41.33</v>
      </c>
      <c r="E179" s="4">
        <v>18.2</v>
      </c>
      <c r="F179" s="4">
        <v>33.01</v>
      </c>
      <c r="G179" s="4">
        <v>349.57</v>
      </c>
      <c r="H179" s="4">
        <v>49.07</v>
      </c>
      <c r="I179" s="4">
        <v>34.35</v>
      </c>
      <c r="J179" s="4">
        <v>199.97</v>
      </c>
      <c r="K179" s="4">
        <v>33.22</v>
      </c>
      <c r="L179" s="4">
        <v>16.04</v>
      </c>
      <c r="M179" s="4"/>
      <c r="N179" s="4">
        <f t="shared" si="7"/>
        <v>1287.9639993966568</v>
      </c>
      <c r="O179" s="4">
        <f t="shared" si="8"/>
        <v>-59.356000603343091</v>
      </c>
      <c r="P179" s="4">
        <f t="shared" si="9"/>
        <v>3523.1348076240652</v>
      </c>
    </row>
    <row r="180" spans="1:16" x14ac:dyDescent="0.25">
      <c r="A180" s="9">
        <v>40666</v>
      </c>
      <c r="B180" s="4">
        <v>1356.62</v>
      </c>
      <c r="C180" s="4">
        <v>533.89</v>
      </c>
      <c r="D180" s="4">
        <v>41.66</v>
      </c>
      <c r="E180" s="4">
        <v>17.920000000000002</v>
      </c>
      <c r="F180" s="4">
        <v>33.54</v>
      </c>
      <c r="G180" s="4">
        <v>348.2</v>
      </c>
      <c r="H180" s="4">
        <v>49.62</v>
      </c>
      <c r="I180" s="4">
        <v>33.46</v>
      </c>
      <c r="J180" s="4">
        <v>198.45</v>
      </c>
      <c r="K180" s="4">
        <v>33.49</v>
      </c>
      <c r="L180" s="4">
        <v>16.420000000000002</v>
      </c>
      <c r="M180" s="4"/>
      <c r="N180" s="4">
        <f t="shared" si="7"/>
        <v>1292.080985777457</v>
      </c>
      <c r="O180" s="4">
        <f t="shared" si="8"/>
        <v>-64.539014222542846</v>
      </c>
      <c r="P180" s="4">
        <f t="shared" si="9"/>
        <v>4165.2843568175876</v>
      </c>
    </row>
    <row r="181" spans="1:16" x14ac:dyDescent="0.25">
      <c r="A181" s="9">
        <v>40665</v>
      </c>
      <c r="B181" s="4">
        <v>1361.22</v>
      </c>
      <c r="C181" s="4">
        <v>538.55999999999995</v>
      </c>
      <c r="D181" s="4">
        <v>40.67</v>
      </c>
      <c r="E181" s="4">
        <v>18.14</v>
      </c>
      <c r="F181" s="4">
        <v>33.64</v>
      </c>
      <c r="G181" s="4">
        <v>346.28</v>
      </c>
      <c r="H181" s="4">
        <v>49.94</v>
      </c>
      <c r="I181" s="4">
        <v>34.229999999999997</v>
      </c>
      <c r="J181" s="4">
        <v>201.19</v>
      </c>
      <c r="K181" s="4">
        <v>33.549999999999997</v>
      </c>
      <c r="L181" s="4">
        <v>16.39</v>
      </c>
      <c r="M181" s="4"/>
      <c r="N181" s="4">
        <f t="shared" si="7"/>
        <v>1295.1926611535066</v>
      </c>
      <c r="O181" s="4">
        <f t="shared" si="8"/>
        <v>-66.027338846493421</v>
      </c>
      <c r="P181" s="4">
        <f t="shared" si="9"/>
        <v>4359.6094751496594</v>
      </c>
    </row>
    <row r="182" spans="1:16" x14ac:dyDescent="0.25">
      <c r="A182" s="9">
        <v>40662</v>
      </c>
      <c r="B182" s="4">
        <v>1363.61</v>
      </c>
      <c r="C182" s="4">
        <v>544.1</v>
      </c>
      <c r="D182" s="4">
        <v>38.840000000000003</v>
      </c>
      <c r="E182" s="4">
        <v>17.7</v>
      </c>
      <c r="F182" s="4">
        <v>34.39</v>
      </c>
      <c r="G182" s="4">
        <v>350.13</v>
      </c>
      <c r="H182" s="4">
        <v>50.23</v>
      </c>
      <c r="I182" s="4">
        <v>34.43</v>
      </c>
      <c r="J182" s="4">
        <v>195.81</v>
      </c>
      <c r="K182" s="4">
        <v>33.549999999999997</v>
      </c>
      <c r="L182" s="4">
        <v>16.239999999999998</v>
      </c>
      <c r="M182" s="4"/>
      <c r="N182" s="4">
        <f t="shared" si="7"/>
        <v>1304.4665973974227</v>
      </c>
      <c r="O182" s="4">
        <f t="shared" si="8"/>
        <v>-59.143402602577225</v>
      </c>
      <c r="P182" s="4">
        <f t="shared" si="9"/>
        <v>3497.9420714105386</v>
      </c>
    </row>
    <row r="183" spans="1:16" x14ac:dyDescent="0.25">
      <c r="A183" s="9">
        <v>40661</v>
      </c>
      <c r="B183" s="4">
        <v>1360.48</v>
      </c>
      <c r="C183" s="4">
        <v>537.97</v>
      </c>
      <c r="D183" s="4">
        <v>39.35</v>
      </c>
      <c r="E183" s="4">
        <v>17.510000000000002</v>
      </c>
      <c r="F183" s="4">
        <v>34</v>
      </c>
      <c r="G183" s="4">
        <v>346.75</v>
      </c>
      <c r="H183" s="4">
        <v>50.06</v>
      </c>
      <c r="I183" s="4">
        <v>34.94</v>
      </c>
      <c r="J183" s="4">
        <v>195.07</v>
      </c>
      <c r="K183" s="4">
        <v>34.020000000000003</v>
      </c>
      <c r="L183" s="4">
        <v>16.25</v>
      </c>
      <c r="M183" s="4"/>
      <c r="N183" s="4">
        <f t="shared" si="7"/>
        <v>1299.7138213171013</v>
      </c>
      <c r="O183" s="4">
        <f t="shared" si="8"/>
        <v>-60.766178682898726</v>
      </c>
      <c r="P183" s="4">
        <f t="shared" si="9"/>
        <v>3692.5284717219756</v>
      </c>
    </row>
    <row r="184" spans="1:16" x14ac:dyDescent="0.25">
      <c r="A184" s="9">
        <v>40660</v>
      </c>
      <c r="B184" s="4">
        <v>1355.66</v>
      </c>
      <c r="C184" s="4">
        <v>537.76</v>
      </c>
      <c r="D184" s="4">
        <v>39.89</v>
      </c>
      <c r="E184" s="4">
        <v>17.260000000000002</v>
      </c>
      <c r="F184" s="4">
        <v>34.03</v>
      </c>
      <c r="G184" s="4">
        <v>350.15</v>
      </c>
      <c r="H184" s="4">
        <v>50.13</v>
      </c>
      <c r="I184" s="4">
        <v>40.98</v>
      </c>
      <c r="J184" s="4">
        <v>196.63</v>
      </c>
      <c r="K184" s="4">
        <v>33.65</v>
      </c>
      <c r="L184" s="4">
        <v>16.3</v>
      </c>
      <c r="M184" s="4"/>
      <c r="N184" s="4">
        <f t="shared" si="7"/>
        <v>1301.42826623681</v>
      </c>
      <c r="O184" s="4">
        <f t="shared" si="8"/>
        <v>-54.23173376319005</v>
      </c>
      <c r="P184" s="4">
        <f t="shared" si="9"/>
        <v>2941.0809469615278</v>
      </c>
    </row>
    <row r="185" spans="1:16" x14ac:dyDescent="0.25">
      <c r="A185" s="9">
        <v>40659</v>
      </c>
      <c r="B185" s="4">
        <v>1347.24</v>
      </c>
      <c r="C185" s="4">
        <v>532.82000000000005</v>
      </c>
      <c r="D185" s="4">
        <v>39.520000000000003</v>
      </c>
      <c r="E185" s="4">
        <v>17.28</v>
      </c>
      <c r="F185" s="4">
        <v>33.08</v>
      </c>
      <c r="G185" s="4">
        <v>350.42</v>
      </c>
      <c r="H185" s="4">
        <v>50.11</v>
      </c>
      <c r="I185" s="4">
        <v>40.36</v>
      </c>
      <c r="J185" s="4">
        <v>182.3</v>
      </c>
      <c r="K185" s="4">
        <v>33.130000000000003</v>
      </c>
      <c r="L185" s="4">
        <v>16.149999999999999</v>
      </c>
      <c r="M185" s="4"/>
      <c r="N185" s="4">
        <f t="shared" si="7"/>
        <v>1295.601617942167</v>
      </c>
      <c r="O185" s="4">
        <f t="shared" si="8"/>
        <v>-51.638382057833041</v>
      </c>
      <c r="P185" s="4">
        <f t="shared" si="9"/>
        <v>2666.5225015507335</v>
      </c>
    </row>
    <row r="186" spans="1:16" x14ac:dyDescent="0.25">
      <c r="A186" s="9">
        <v>40658</v>
      </c>
      <c r="B186" s="4">
        <v>1335.25</v>
      </c>
      <c r="C186" s="4">
        <v>525.04999999999995</v>
      </c>
      <c r="D186" s="4">
        <v>39.200000000000003</v>
      </c>
      <c r="E186" s="4">
        <v>17.11</v>
      </c>
      <c r="F186" s="4">
        <v>32.96</v>
      </c>
      <c r="G186" s="4">
        <v>353.01</v>
      </c>
      <c r="H186" s="4">
        <v>49.51</v>
      </c>
      <c r="I186" s="4">
        <v>40.68</v>
      </c>
      <c r="J186" s="4">
        <v>185.42</v>
      </c>
      <c r="K186" s="4">
        <v>33.229999999999997</v>
      </c>
      <c r="L186" s="4">
        <v>16.8</v>
      </c>
      <c r="M186" s="4"/>
      <c r="N186" s="4">
        <f t="shared" si="7"/>
        <v>1290.523854495495</v>
      </c>
      <c r="O186" s="4">
        <f t="shared" si="8"/>
        <v>-44.726145504504984</v>
      </c>
      <c r="P186" s="4">
        <f t="shared" si="9"/>
        <v>2000.4280916901514</v>
      </c>
    </row>
    <row r="187" spans="1:16" x14ac:dyDescent="0.25">
      <c r="A187" s="9">
        <v>40654</v>
      </c>
      <c r="B187" s="4">
        <v>1337.38</v>
      </c>
      <c r="C187" s="4">
        <v>525.1</v>
      </c>
      <c r="D187" s="4">
        <v>39.06</v>
      </c>
      <c r="E187" s="4">
        <v>16.850000000000001</v>
      </c>
      <c r="F187" s="4">
        <v>31.95</v>
      </c>
      <c r="G187" s="4">
        <v>350.7</v>
      </c>
      <c r="H187" s="4">
        <v>49.67</v>
      </c>
      <c r="I187" s="4">
        <v>39.979999999999997</v>
      </c>
      <c r="J187" s="4">
        <v>185.89</v>
      </c>
      <c r="K187" s="4">
        <v>33.479999999999997</v>
      </c>
      <c r="L187" s="4">
        <v>16.47</v>
      </c>
      <c r="M187" s="4"/>
      <c r="N187" s="4">
        <f t="shared" si="7"/>
        <v>1291.0599897170691</v>
      </c>
      <c r="O187" s="4">
        <f t="shared" si="8"/>
        <v>-46.32001028293098</v>
      </c>
      <c r="P187" s="4">
        <f t="shared" si="9"/>
        <v>2145.5433526108318</v>
      </c>
    </row>
    <row r="188" spans="1:16" x14ac:dyDescent="0.25">
      <c r="A188" s="9">
        <v>40653</v>
      </c>
      <c r="B188" s="4">
        <v>1330.36</v>
      </c>
      <c r="C188" s="4">
        <v>525.73</v>
      </c>
      <c r="D188" s="4">
        <v>40.78</v>
      </c>
      <c r="E188" s="4">
        <v>16.87</v>
      </c>
      <c r="F188" s="4">
        <v>31.76</v>
      </c>
      <c r="G188" s="4">
        <v>342.41</v>
      </c>
      <c r="H188" s="4">
        <v>49.45</v>
      </c>
      <c r="I188" s="4">
        <v>39.94</v>
      </c>
      <c r="J188" s="4">
        <v>183.87</v>
      </c>
      <c r="K188" s="4">
        <v>33.69</v>
      </c>
      <c r="L188" s="4">
        <v>15.92</v>
      </c>
      <c r="M188" s="4"/>
      <c r="N188" s="4">
        <f t="shared" si="7"/>
        <v>1281.7509284476382</v>
      </c>
      <c r="O188" s="4">
        <f t="shared" si="8"/>
        <v>-48.609071552361684</v>
      </c>
      <c r="P188" s="4">
        <f t="shared" si="9"/>
        <v>2362.8418371826178</v>
      </c>
    </row>
    <row r="189" spans="1:16" x14ac:dyDescent="0.25">
      <c r="A189" s="9">
        <v>40652</v>
      </c>
      <c r="B189" s="4">
        <v>1312.62</v>
      </c>
      <c r="C189" s="4">
        <v>521.53</v>
      </c>
      <c r="D189" s="4">
        <v>40.630000000000003</v>
      </c>
      <c r="E189" s="4">
        <v>16.12</v>
      </c>
      <c r="F189" s="4">
        <v>31.15</v>
      </c>
      <c r="G189" s="4">
        <v>337.86</v>
      </c>
      <c r="H189" s="4">
        <v>48.98</v>
      </c>
      <c r="I189" s="4">
        <v>39.619999999999997</v>
      </c>
      <c r="J189" s="4">
        <v>178.82</v>
      </c>
      <c r="K189" s="4">
        <v>33.65</v>
      </c>
      <c r="L189" s="4">
        <v>15.74</v>
      </c>
      <c r="M189" s="4"/>
      <c r="N189" s="4">
        <f t="shared" si="7"/>
        <v>1270.463588205658</v>
      </c>
      <c r="O189" s="4">
        <f t="shared" si="8"/>
        <v>-42.156411794341921</v>
      </c>
      <c r="P189" s="4">
        <f t="shared" si="9"/>
        <v>1777.1630553741306</v>
      </c>
    </row>
    <row r="190" spans="1:16" x14ac:dyDescent="0.25">
      <c r="A190" s="9">
        <v>40651</v>
      </c>
      <c r="B190" s="4">
        <v>1305.1400000000001</v>
      </c>
      <c r="C190" s="4">
        <v>526.84</v>
      </c>
      <c r="D190" s="4">
        <v>40.32</v>
      </c>
      <c r="E190" s="4">
        <v>16.350000000000001</v>
      </c>
      <c r="F190" s="4">
        <v>31.15</v>
      </c>
      <c r="G190" s="4">
        <v>331.85</v>
      </c>
      <c r="H190" s="4">
        <v>49.21</v>
      </c>
      <c r="I190" s="4">
        <v>39.729999999999997</v>
      </c>
      <c r="J190" s="4">
        <v>178.34</v>
      </c>
      <c r="K190" s="4">
        <v>33.85</v>
      </c>
      <c r="L190" s="4">
        <v>15.7</v>
      </c>
      <c r="M190" s="4"/>
      <c r="N190" s="4">
        <f t="shared" si="7"/>
        <v>1269.5422828250535</v>
      </c>
      <c r="O190" s="4">
        <f t="shared" si="8"/>
        <v>-35.597717174946638</v>
      </c>
      <c r="P190" s="4">
        <f t="shared" si="9"/>
        <v>1267.1974680674909</v>
      </c>
    </row>
    <row r="191" spans="1:16" x14ac:dyDescent="0.25">
      <c r="A191" s="9">
        <v>40648</v>
      </c>
      <c r="B191" s="4">
        <v>1319.68</v>
      </c>
      <c r="C191" s="4">
        <v>530.70000000000005</v>
      </c>
      <c r="D191" s="4">
        <v>41.7</v>
      </c>
      <c r="E191" s="4">
        <v>16.62</v>
      </c>
      <c r="F191" s="4">
        <v>31.61</v>
      </c>
      <c r="G191" s="4">
        <v>327.45999999999998</v>
      </c>
      <c r="H191" s="4">
        <v>50.86</v>
      </c>
      <c r="I191" s="4">
        <v>38.090000000000003</v>
      </c>
      <c r="J191" s="4">
        <v>180.01</v>
      </c>
      <c r="K191" s="4">
        <v>34.51</v>
      </c>
      <c r="L191" s="4">
        <v>15.81</v>
      </c>
      <c r="M191" s="4"/>
      <c r="N191" s="4">
        <f t="shared" si="7"/>
        <v>1284.9894425751208</v>
      </c>
      <c r="O191" s="4">
        <f t="shared" si="8"/>
        <v>-34.690557424879216</v>
      </c>
      <c r="P191" s="4">
        <f t="shared" si="9"/>
        <v>1203.4347744488425</v>
      </c>
    </row>
    <row r="192" spans="1:16" x14ac:dyDescent="0.25">
      <c r="A192" s="9">
        <v>40647</v>
      </c>
      <c r="B192" s="4">
        <v>1314.52</v>
      </c>
      <c r="C192" s="4">
        <v>578.51</v>
      </c>
      <c r="D192" s="4">
        <v>41.85</v>
      </c>
      <c r="E192" s="4">
        <v>16.690000000000001</v>
      </c>
      <c r="F192" s="4">
        <v>30.85</v>
      </c>
      <c r="G192" s="4">
        <v>332.42</v>
      </c>
      <c r="H192" s="4">
        <v>50.67</v>
      </c>
      <c r="I192" s="4">
        <v>37.380000000000003</v>
      </c>
      <c r="J192" s="4">
        <v>181.82</v>
      </c>
      <c r="K192" s="4">
        <v>34.33</v>
      </c>
      <c r="L192" s="4">
        <v>15.67</v>
      </c>
      <c r="M192" s="4"/>
      <c r="N192" s="4">
        <f t="shared" si="7"/>
        <v>1309.9390598595351</v>
      </c>
      <c r="O192" s="4">
        <f t="shared" si="8"/>
        <v>-4.5809401404649179</v>
      </c>
      <c r="P192" s="4">
        <f t="shared" si="9"/>
        <v>20.985012570522741</v>
      </c>
    </row>
    <row r="193" spans="1:16" x14ac:dyDescent="0.25">
      <c r="A193" s="9">
        <v>40646</v>
      </c>
      <c r="B193" s="4">
        <v>1314.41</v>
      </c>
      <c r="C193" s="4">
        <v>576.28</v>
      </c>
      <c r="D193" s="4">
        <v>41.35</v>
      </c>
      <c r="E193" s="4">
        <v>16.64</v>
      </c>
      <c r="F193" s="4">
        <v>30.67</v>
      </c>
      <c r="G193" s="4">
        <v>336.13</v>
      </c>
      <c r="H193" s="4">
        <v>50.71</v>
      </c>
      <c r="I193" s="4">
        <v>37.54</v>
      </c>
      <c r="J193" s="4">
        <v>182.29</v>
      </c>
      <c r="K193" s="4">
        <v>34.21</v>
      </c>
      <c r="L193" s="4">
        <v>15.69</v>
      </c>
      <c r="M193" s="4"/>
      <c r="N193" s="4">
        <f t="shared" si="7"/>
        <v>1312.5314320599252</v>
      </c>
      <c r="O193" s="4">
        <f t="shared" si="8"/>
        <v>-1.878567940074845</v>
      </c>
      <c r="P193" s="4">
        <f t="shared" si="9"/>
        <v>3.5290175054770461</v>
      </c>
    </row>
    <row r="194" spans="1:16" x14ac:dyDescent="0.25">
      <c r="A194" s="9">
        <v>40645</v>
      </c>
      <c r="B194" s="4">
        <v>1314.16</v>
      </c>
      <c r="C194" s="4">
        <v>570.61</v>
      </c>
      <c r="D194" s="4">
        <v>41.14</v>
      </c>
      <c r="E194" s="4">
        <v>16.36</v>
      </c>
      <c r="F194" s="4">
        <v>30.7</v>
      </c>
      <c r="G194" s="4">
        <v>332.4</v>
      </c>
      <c r="H194" s="4">
        <v>50.17</v>
      </c>
      <c r="I194" s="4">
        <v>36.979999999999997</v>
      </c>
      <c r="J194" s="4">
        <v>180.48</v>
      </c>
      <c r="K194" s="4">
        <v>34.090000000000003</v>
      </c>
      <c r="L194" s="4">
        <v>15.8</v>
      </c>
      <c r="M194" s="4"/>
      <c r="N194" s="4">
        <f t="shared" si="7"/>
        <v>1300.3246706440709</v>
      </c>
      <c r="O194" s="4">
        <f t="shared" si="8"/>
        <v>-13.835329355929161</v>
      </c>
      <c r="P194" s="4">
        <f t="shared" si="9"/>
        <v>191.41633838703524</v>
      </c>
    </row>
    <row r="195" spans="1:16" x14ac:dyDescent="0.25">
      <c r="A195" s="9">
        <v>40644</v>
      </c>
      <c r="B195" s="4">
        <v>1324.46</v>
      </c>
      <c r="C195" s="4">
        <v>577.37</v>
      </c>
      <c r="D195" s="4">
        <v>41.23</v>
      </c>
      <c r="E195" s="4">
        <v>16.59</v>
      </c>
      <c r="F195" s="4">
        <v>31.19</v>
      </c>
      <c r="G195" s="4">
        <v>330.8</v>
      </c>
      <c r="H195" s="4">
        <v>50.72</v>
      </c>
      <c r="I195" s="4">
        <v>36.46</v>
      </c>
      <c r="J195" s="4">
        <v>184.04</v>
      </c>
      <c r="K195" s="4">
        <v>34.380000000000003</v>
      </c>
      <c r="L195" s="4">
        <v>15.89</v>
      </c>
      <c r="M195" s="4"/>
      <c r="N195" s="4">
        <f t="shared" si="7"/>
        <v>1308.349420118343</v>
      </c>
      <c r="O195" s="4">
        <f t="shared" si="8"/>
        <v>-16.110579881657031</v>
      </c>
      <c r="P195" s="4">
        <f t="shared" si="9"/>
        <v>259.5507841232523</v>
      </c>
    </row>
    <row r="196" spans="1:16" x14ac:dyDescent="0.25">
      <c r="A196" s="9">
        <v>40641</v>
      </c>
      <c r="B196" s="4">
        <v>1328.17</v>
      </c>
      <c r="C196" s="4">
        <v>578.16</v>
      </c>
      <c r="D196" s="4">
        <v>41.25</v>
      </c>
      <c r="E196" s="4">
        <v>16.77</v>
      </c>
      <c r="F196" s="4">
        <v>31.14</v>
      </c>
      <c r="G196" s="4">
        <v>335.06</v>
      </c>
      <c r="H196" s="4">
        <v>50.91</v>
      </c>
      <c r="I196" s="4">
        <v>37.35</v>
      </c>
      <c r="J196" s="4">
        <v>184.71</v>
      </c>
      <c r="K196" s="4">
        <v>34.15</v>
      </c>
      <c r="L196" s="4">
        <v>16.010000000000002</v>
      </c>
      <c r="M196" s="4"/>
      <c r="N196" s="4">
        <f t="shared" si="7"/>
        <v>1313.4690145734405</v>
      </c>
      <c r="O196" s="4">
        <f t="shared" si="8"/>
        <v>-14.700985426559555</v>
      </c>
      <c r="P196" s="4">
        <f t="shared" si="9"/>
        <v>216.11897251191641</v>
      </c>
    </row>
    <row r="197" spans="1:16" x14ac:dyDescent="0.25">
      <c r="A197" s="9">
        <v>40640</v>
      </c>
      <c r="B197" s="4">
        <v>1333.51</v>
      </c>
      <c r="C197" s="4">
        <v>580</v>
      </c>
      <c r="D197" s="4">
        <v>41.5</v>
      </c>
      <c r="E197" s="4">
        <v>17</v>
      </c>
      <c r="F197" s="4">
        <v>31.53</v>
      </c>
      <c r="G197" s="4">
        <v>338.08</v>
      </c>
      <c r="H197" s="4">
        <v>50.9</v>
      </c>
      <c r="I197" s="4">
        <v>37.369999999999997</v>
      </c>
      <c r="J197" s="4">
        <v>184.91</v>
      </c>
      <c r="K197" s="4">
        <v>34.479999999999997</v>
      </c>
      <c r="L197" s="4">
        <v>16.02</v>
      </c>
      <c r="M197" s="4"/>
      <c r="N197" s="4">
        <f t="shared" si="7"/>
        <v>1319.943742116526</v>
      </c>
      <c r="O197" s="4">
        <f t="shared" si="8"/>
        <v>-13.566257883474009</v>
      </c>
      <c r="P197" s="4">
        <f t="shared" si="9"/>
        <v>184.04335296092069</v>
      </c>
    </row>
    <row r="198" spans="1:16" x14ac:dyDescent="0.25">
      <c r="A198" s="9">
        <v>40639</v>
      </c>
      <c r="B198" s="4">
        <v>1335.54</v>
      </c>
      <c r="C198" s="4">
        <v>574.17999999999995</v>
      </c>
      <c r="D198" s="4">
        <v>41.73</v>
      </c>
      <c r="E198" s="4">
        <v>17.05</v>
      </c>
      <c r="F198" s="4">
        <v>31.85</v>
      </c>
      <c r="G198" s="4">
        <v>338.04</v>
      </c>
      <c r="H198" s="4">
        <v>50.92</v>
      </c>
      <c r="I198" s="4">
        <v>37.24</v>
      </c>
      <c r="J198" s="4">
        <v>182.76</v>
      </c>
      <c r="K198" s="4">
        <v>34.24</v>
      </c>
      <c r="L198" s="4">
        <v>16.239999999999998</v>
      </c>
      <c r="M198" s="4"/>
      <c r="N198" s="4">
        <f t="shared" si="7"/>
        <v>1315.6800837297926</v>
      </c>
      <c r="O198" s="4">
        <f t="shared" si="8"/>
        <v>-19.85991627020735</v>
      </c>
      <c r="P198" s="4">
        <f t="shared" si="9"/>
        <v>394.41627425964663</v>
      </c>
    </row>
    <row r="199" spans="1:16" x14ac:dyDescent="0.25">
      <c r="A199" s="9">
        <v>40638</v>
      </c>
      <c r="B199" s="4">
        <v>1332.63</v>
      </c>
      <c r="C199" s="4">
        <v>569.09</v>
      </c>
      <c r="D199" s="4">
        <v>41.84</v>
      </c>
      <c r="E199" s="4">
        <v>17.11</v>
      </c>
      <c r="F199" s="4">
        <v>31.84</v>
      </c>
      <c r="G199" s="4">
        <v>338.89</v>
      </c>
      <c r="H199" s="4">
        <v>50.91</v>
      </c>
      <c r="I199" s="4">
        <v>37.07</v>
      </c>
      <c r="J199" s="4">
        <v>185.29</v>
      </c>
      <c r="K199" s="4">
        <v>34.18</v>
      </c>
      <c r="L199" s="4">
        <v>15.96</v>
      </c>
      <c r="M199" s="4"/>
      <c r="N199" s="4">
        <f t="shared" si="7"/>
        <v>1313.7593071709955</v>
      </c>
      <c r="O199" s="4">
        <f t="shared" si="8"/>
        <v>-18.870692829004611</v>
      </c>
      <c r="P199" s="4">
        <f t="shared" si="9"/>
        <v>356.10304784664606</v>
      </c>
    </row>
    <row r="200" spans="1:16" x14ac:dyDescent="0.25">
      <c r="A200" s="9">
        <v>40637</v>
      </c>
      <c r="B200" s="4">
        <v>1332.87</v>
      </c>
      <c r="C200" s="4">
        <v>587.67999999999995</v>
      </c>
      <c r="D200" s="4">
        <v>42.81</v>
      </c>
      <c r="E200" s="4">
        <v>16.87</v>
      </c>
      <c r="F200" s="4">
        <v>31.39</v>
      </c>
      <c r="G200" s="4">
        <v>341.19</v>
      </c>
      <c r="H200" s="4">
        <v>50.88</v>
      </c>
      <c r="I200" s="4">
        <v>37.700000000000003</v>
      </c>
      <c r="J200" s="4">
        <v>182.94</v>
      </c>
      <c r="K200" s="4">
        <v>34.369999999999997</v>
      </c>
      <c r="L200" s="4">
        <v>15.85</v>
      </c>
      <c r="M200" s="4"/>
      <c r="N200" s="4">
        <f t="shared" si="7"/>
        <v>1326.0968888236021</v>
      </c>
      <c r="O200" s="4">
        <f t="shared" si="8"/>
        <v>-6.7731111763978333</v>
      </c>
      <c r="P200" s="4">
        <f t="shared" si="9"/>
        <v>45.875035007845241</v>
      </c>
    </row>
    <row r="201" spans="1:16" x14ac:dyDescent="0.25">
      <c r="A201" s="9">
        <v>40634</v>
      </c>
      <c r="B201" s="4">
        <v>1332.41</v>
      </c>
      <c r="C201" s="4">
        <v>591.79999999999995</v>
      </c>
      <c r="D201" s="4">
        <v>42.66</v>
      </c>
      <c r="E201" s="4">
        <v>16.84</v>
      </c>
      <c r="F201" s="4">
        <v>31.36</v>
      </c>
      <c r="G201" s="4">
        <v>344.56</v>
      </c>
      <c r="H201" s="4">
        <v>50.71</v>
      </c>
      <c r="I201" s="4">
        <v>37.6</v>
      </c>
      <c r="J201" s="4">
        <v>180.13</v>
      </c>
      <c r="K201" s="4">
        <v>34.159999999999997</v>
      </c>
      <c r="L201" s="4">
        <v>15.94</v>
      </c>
      <c r="M201" s="4"/>
      <c r="N201" s="4">
        <f t="shared" si="7"/>
        <v>1328.8761327009506</v>
      </c>
      <c r="O201" s="4">
        <f t="shared" si="8"/>
        <v>-3.5338672990494615</v>
      </c>
      <c r="P201" s="4">
        <f t="shared" si="9"/>
        <v>12.488218087291136</v>
      </c>
    </row>
    <row r="202" spans="1:16" x14ac:dyDescent="0.25">
      <c r="A202" s="9">
        <v>40633</v>
      </c>
      <c r="B202" s="4">
        <v>1325.83</v>
      </c>
      <c r="C202" s="4">
        <v>586.76</v>
      </c>
      <c r="D202" s="4">
        <v>42.47</v>
      </c>
      <c r="E202" s="4">
        <v>16.68</v>
      </c>
      <c r="F202" s="4">
        <v>31.04</v>
      </c>
      <c r="G202" s="4">
        <v>348.51</v>
      </c>
      <c r="H202" s="4">
        <v>49.74</v>
      </c>
      <c r="I202" s="4">
        <v>38</v>
      </c>
      <c r="J202" s="4">
        <v>180.13</v>
      </c>
      <c r="K202" s="4">
        <v>33.159999999999997</v>
      </c>
      <c r="L202" s="4">
        <v>15.63</v>
      </c>
      <c r="M202" s="4"/>
      <c r="N202" s="4">
        <f t="shared" si="7"/>
        <v>1315.7599271111098</v>
      </c>
      <c r="O202" s="4">
        <f t="shared" si="8"/>
        <v>-10.070072888890081</v>
      </c>
      <c r="P202" s="4">
        <f t="shared" si="9"/>
        <v>101.40636798755902</v>
      </c>
    </row>
    <row r="203" spans="1:16" x14ac:dyDescent="0.25">
      <c r="A203" s="9">
        <v>40632</v>
      </c>
      <c r="B203" s="4">
        <v>1328.26</v>
      </c>
      <c r="C203" s="4">
        <v>581.84</v>
      </c>
      <c r="D203" s="4">
        <v>42.51</v>
      </c>
      <c r="E203" s="4">
        <v>16.739999999999998</v>
      </c>
      <c r="F203" s="4">
        <v>31.63</v>
      </c>
      <c r="G203" s="4">
        <v>348.63</v>
      </c>
      <c r="H203" s="4">
        <v>49.73</v>
      </c>
      <c r="I203" s="4">
        <v>38.1</v>
      </c>
      <c r="J203" s="4">
        <v>179.42</v>
      </c>
      <c r="K203" s="4">
        <v>32.950000000000003</v>
      </c>
      <c r="L203" s="4">
        <v>15.45</v>
      </c>
      <c r="M203" s="4"/>
      <c r="N203" s="4">
        <f t="shared" si="7"/>
        <v>1312.0467303321298</v>
      </c>
      <c r="O203" s="4">
        <f t="shared" si="8"/>
        <v>-16.213269667870236</v>
      </c>
      <c r="P203" s="4">
        <f t="shared" si="9"/>
        <v>262.87011332308106</v>
      </c>
    </row>
    <row r="204" spans="1:16" x14ac:dyDescent="0.25">
      <c r="A204" s="9">
        <v>40631</v>
      </c>
      <c r="B204" s="4">
        <v>1319.44</v>
      </c>
      <c r="C204" s="4">
        <v>581.73</v>
      </c>
      <c r="D204" s="4">
        <v>42.05</v>
      </c>
      <c r="E204" s="4">
        <v>16.75</v>
      </c>
      <c r="F204" s="4">
        <v>31.08</v>
      </c>
      <c r="G204" s="4">
        <v>350.96</v>
      </c>
      <c r="H204" s="4">
        <v>49.35</v>
      </c>
      <c r="I204" s="4">
        <v>37.950000000000003</v>
      </c>
      <c r="J204" s="4">
        <v>174.62</v>
      </c>
      <c r="K204" s="4">
        <v>32.619999999999997</v>
      </c>
      <c r="L204" s="4">
        <v>15.44</v>
      </c>
      <c r="M204" s="4"/>
      <c r="N204" s="4">
        <f t="shared" si="7"/>
        <v>1309.0740686793908</v>
      </c>
      <c r="O204" s="4">
        <f t="shared" si="8"/>
        <v>-10.365931320609207</v>
      </c>
      <c r="P204" s="4">
        <f t="shared" si="9"/>
        <v>107.45253214358692</v>
      </c>
    </row>
    <row r="205" spans="1:16" x14ac:dyDescent="0.25">
      <c r="A205" s="9">
        <v>40630</v>
      </c>
      <c r="B205" s="4">
        <v>1310.19</v>
      </c>
      <c r="C205" s="4">
        <v>575.36</v>
      </c>
      <c r="D205" s="4">
        <v>41.73</v>
      </c>
      <c r="E205" s="4">
        <v>16.579999999999998</v>
      </c>
      <c r="F205" s="4">
        <v>30.34</v>
      </c>
      <c r="G205" s="4">
        <v>350.44</v>
      </c>
      <c r="H205" s="4">
        <v>48.9</v>
      </c>
      <c r="I205" s="4">
        <v>37.51</v>
      </c>
      <c r="J205" s="4">
        <v>169.35</v>
      </c>
      <c r="K205" s="4">
        <v>32.43</v>
      </c>
      <c r="L205" s="4">
        <v>15.64</v>
      </c>
      <c r="M205" s="4"/>
      <c r="N205" s="4">
        <f t="shared" si="7"/>
        <v>1300.3958483924828</v>
      </c>
      <c r="O205" s="4">
        <f t="shared" si="8"/>
        <v>-9.7941516075172785</v>
      </c>
      <c r="P205" s="4">
        <f t="shared" si="9"/>
        <v>95.925405711033292</v>
      </c>
    </row>
    <row r="206" spans="1:16" x14ac:dyDescent="0.25">
      <c r="A206" s="9">
        <v>40627</v>
      </c>
      <c r="B206" s="4">
        <v>1313.8</v>
      </c>
      <c r="C206" s="4">
        <v>579.74</v>
      </c>
      <c r="D206" s="4">
        <v>42.08</v>
      </c>
      <c r="E206" s="4">
        <v>16.96</v>
      </c>
      <c r="F206" s="4">
        <v>31.7</v>
      </c>
      <c r="G206" s="4">
        <v>351.54</v>
      </c>
      <c r="H206" s="4">
        <v>49.36</v>
      </c>
      <c r="I206" s="4">
        <v>38.450000000000003</v>
      </c>
      <c r="J206" s="4">
        <v>170.98</v>
      </c>
      <c r="K206" s="4">
        <v>32.64</v>
      </c>
      <c r="L206" s="4">
        <v>15.8</v>
      </c>
      <c r="M206" s="4"/>
      <c r="N206" s="4">
        <f t="shared" si="7"/>
        <v>1309.0219367404507</v>
      </c>
      <c r="O206" s="4">
        <f t="shared" si="8"/>
        <v>-4.7780632595492989</v>
      </c>
      <c r="P206" s="4">
        <f t="shared" si="9"/>
        <v>22.829888512254872</v>
      </c>
    </row>
    <row r="207" spans="1:16" x14ac:dyDescent="0.25">
      <c r="A207" s="9">
        <v>40626</v>
      </c>
      <c r="B207" s="4">
        <v>1309.6600000000001</v>
      </c>
      <c r="C207" s="4">
        <v>586.89</v>
      </c>
      <c r="D207" s="4">
        <v>42.04</v>
      </c>
      <c r="E207" s="4">
        <v>16.829999999999998</v>
      </c>
      <c r="F207" s="4">
        <v>31.76</v>
      </c>
      <c r="G207" s="4">
        <v>344.97</v>
      </c>
      <c r="H207" s="4">
        <v>49.47</v>
      </c>
      <c r="I207" s="4">
        <v>37.76</v>
      </c>
      <c r="J207" s="4">
        <v>171.1</v>
      </c>
      <c r="K207" s="4">
        <v>32.590000000000003</v>
      </c>
      <c r="L207" s="4">
        <v>16.100000000000001</v>
      </c>
      <c r="M207" s="4"/>
      <c r="N207" s="4">
        <f t="shared" si="7"/>
        <v>1305.5739404162082</v>
      </c>
      <c r="O207" s="4">
        <f t="shared" si="8"/>
        <v>-4.0860595837918936</v>
      </c>
      <c r="P207" s="4">
        <f t="shared" si="9"/>
        <v>16.695882922297582</v>
      </c>
    </row>
    <row r="208" spans="1:16" x14ac:dyDescent="0.25">
      <c r="A208" s="9">
        <v>40625</v>
      </c>
      <c r="B208" s="4">
        <v>1297.54</v>
      </c>
      <c r="C208" s="4">
        <v>582.16</v>
      </c>
      <c r="D208" s="4">
        <v>41.32</v>
      </c>
      <c r="E208" s="4">
        <v>16.13</v>
      </c>
      <c r="F208" s="4">
        <v>30.67</v>
      </c>
      <c r="G208" s="4">
        <v>339.19</v>
      </c>
      <c r="H208" s="4">
        <v>48.77</v>
      </c>
      <c r="I208" s="4">
        <v>36.67</v>
      </c>
      <c r="J208" s="4">
        <v>165.32</v>
      </c>
      <c r="K208" s="4">
        <v>31.68</v>
      </c>
      <c r="L208" s="4">
        <v>15.96</v>
      </c>
      <c r="M208" s="4"/>
      <c r="N208" s="4">
        <f t="shared" si="7"/>
        <v>1284.6048328307957</v>
      </c>
      <c r="O208" s="4">
        <f t="shared" si="8"/>
        <v>-12.935167169204306</v>
      </c>
      <c r="P208" s="4">
        <f t="shared" si="9"/>
        <v>167.31854969526094</v>
      </c>
    </row>
    <row r="209" spans="1:16" x14ac:dyDescent="0.25">
      <c r="A209" s="9">
        <v>40624</v>
      </c>
      <c r="B209" s="4">
        <v>1293.77</v>
      </c>
      <c r="C209" s="4">
        <v>577.32000000000005</v>
      </c>
      <c r="D209" s="4">
        <v>40.44</v>
      </c>
      <c r="E209" s="4">
        <v>16.36</v>
      </c>
      <c r="F209" s="4">
        <v>30.22</v>
      </c>
      <c r="G209" s="4">
        <v>341.2</v>
      </c>
      <c r="H209" s="4">
        <v>48.56</v>
      </c>
      <c r="I209" s="4">
        <v>36.56</v>
      </c>
      <c r="J209" s="4">
        <v>162.6</v>
      </c>
      <c r="K209" s="4">
        <v>32.880000000000003</v>
      </c>
      <c r="L209" s="4">
        <v>15.64</v>
      </c>
      <c r="M209" s="4"/>
      <c r="N209" s="4">
        <f t="shared" si="7"/>
        <v>1291.2289821754653</v>
      </c>
      <c r="O209" s="4">
        <f t="shared" si="8"/>
        <v>-2.5410178245347197</v>
      </c>
      <c r="P209" s="4">
        <f t="shared" si="9"/>
        <v>6.4567715846031595</v>
      </c>
    </row>
    <row r="210" spans="1:16" x14ac:dyDescent="0.25">
      <c r="A210" s="9">
        <v>40623</v>
      </c>
      <c r="B210" s="4">
        <v>1298.3800000000001</v>
      </c>
      <c r="C210" s="4">
        <v>576.5</v>
      </c>
      <c r="D210" s="4">
        <v>40.26</v>
      </c>
      <c r="E210" s="4">
        <v>16.29</v>
      </c>
      <c r="F210" s="4">
        <v>30.58</v>
      </c>
      <c r="G210" s="4">
        <v>339.3</v>
      </c>
      <c r="H210" s="4">
        <v>48.85</v>
      </c>
      <c r="I210" s="4">
        <v>36.380000000000003</v>
      </c>
      <c r="J210" s="4">
        <v>164.52</v>
      </c>
      <c r="K210" s="4">
        <v>32.340000000000003</v>
      </c>
      <c r="L210" s="4">
        <v>15.47</v>
      </c>
      <c r="M210" s="4"/>
      <c r="N210" s="4">
        <f t="shared" si="7"/>
        <v>1287.3672742054755</v>
      </c>
      <c r="O210" s="4">
        <f t="shared" si="8"/>
        <v>-11.012725794524613</v>
      </c>
      <c r="P210" s="4">
        <f t="shared" si="9"/>
        <v>121.28012942538777</v>
      </c>
    </row>
    <row r="211" spans="1:16" x14ac:dyDescent="0.25">
      <c r="A211" s="9">
        <v>40620</v>
      </c>
      <c r="B211" s="4">
        <v>1279.21</v>
      </c>
      <c r="C211" s="4">
        <v>561.05999999999995</v>
      </c>
      <c r="D211" s="4">
        <v>40.15</v>
      </c>
      <c r="E211" s="4">
        <v>16.03</v>
      </c>
      <c r="F211" s="4">
        <v>30.47</v>
      </c>
      <c r="G211" s="4">
        <v>330.67</v>
      </c>
      <c r="H211" s="4">
        <v>47.86</v>
      </c>
      <c r="I211" s="4">
        <v>36.19</v>
      </c>
      <c r="J211" s="4">
        <v>161.82</v>
      </c>
      <c r="K211" s="4">
        <v>31.99</v>
      </c>
      <c r="L211" s="4">
        <v>15.11</v>
      </c>
      <c r="M211" s="4"/>
      <c r="N211" s="4">
        <f t="shared" si="7"/>
        <v>1259.7305861019538</v>
      </c>
      <c r="O211" s="4">
        <f t="shared" si="8"/>
        <v>-19.479413898046232</v>
      </c>
      <c r="P211" s="4">
        <f t="shared" si="9"/>
        <v>379.44756581139671</v>
      </c>
    </row>
    <row r="212" spans="1:16" x14ac:dyDescent="0.25">
      <c r="A212" s="9">
        <v>40619</v>
      </c>
      <c r="B212" s="4">
        <v>1273.72</v>
      </c>
      <c r="C212" s="4">
        <v>561.36</v>
      </c>
      <c r="D212" s="4">
        <v>40.31</v>
      </c>
      <c r="E212" s="4">
        <v>15.86</v>
      </c>
      <c r="F212" s="4">
        <v>29.95</v>
      </c>
      <c r="G212" s="4">
        <v>334.64</v>
      </c>
      <c r="H212" s="4">
        <v>47.28</v>
      </c>
      <c r="I212" s="4">
        <v>36.47</v>
      </c>
      <c r="J212" s="4">
        <v>160.97</v>
      </c>
      <c r="K212" s="4">
        <v>31.84</v>
      </c>
      <c r="L212" s="4">
        <v>14.86</v>
      </c>
      <c r="M212" s="4"/>
      <c r="N212" s="4">
        <f t="shared" si="7"/>
        <v>1258.3817081863674</v>
      </c>
      <c r="O212" s="4">
        <f t="shared" si="8"/>
        <v>-15.338291813632623</v>
      </c>
      <c r="P212" s="4">
        <f t="shared" si="9"/>
        <v>235.26319576014953</v>
      </c>
    </row>
    <row r="213" spans="1:16" x14ac:dyDescent="0.25">
      <c r="A213" s="9">
        <v>40618</v>
      </c>
      <c r="B213" s="4">
        <v>1256.8800000000001</v>
      </c>
      <c r="C213" s="4">
        <v>557.1</v>
      </c>
      <c r="D213" s="4">
        <v>39.840000000000003</v>
      </c>
      <c r="E213" s="4">
        <v>15.91</v>
      </c>
      <c r="F213" s="4">
        <v>29.73</v>
      </c>
      <c r="G213" s="4">
        <v>330.01</v>
      </c>
      <c r="H213" s="4">
        <v>47.04</v>
      </c>
      <c r="I213" s="4">
        <v>34.96</v>
      </c>
      <c r="J213" s="4">
        <v>164.7</v>
      </c>
      <c r="K213" s="4">
        <v>32.090000000000003</v>
      </c>
      <c r="L213" s="4">
        <v>14.86</v>
      </c>
      <c r="M213" s="4"/>
      <c r="N213" s="4">
        <f t="shared" si="7"/>
        <v>1250.9389180194107</v>
      </c>
      <c r="O213" s="4">
        <f t="shared" si="8"/>
        <v>-5.941081980589388</v>
      </c>
      <c r="P213" s="4">
        <f t="shared" si="9"/>
        <v>35.296455100083925</v>
      </c>
    </row>
    <row r="214" spans="1:16" x14ac:dyDescent="0.25">
      <c r="A214" s="9">
        <v>40617</v>
      </c>
      <c r="B214" s="4">
        <v>1281.8699999999999</v>
      </c>
      <c r="C214" s="4">
        <v>569.55999999999995</v>
      </c>
      <c r="D214" s="4">
        <v>39.79</v>
      </c>
      <c r="E214" s="4">
        <v>16.329999999999998</v>
      </c>
      <c r="F214" s="4">
        <v>30.44</v>
      </c>
      <c r="G214" s="4">
        <v>345.43</v>
      </c>
      <c r="H214" s="4">
        <v>48.23</v>
      </c>
      <c r="I214" s="4">
        <v>35.74</v>
      </c>
      <c r="J214" s="4">
        <v>165.08</v>
      </c>
      <c r="K214" s="4">
        <v>33.04</v>
      </c>
      <c r="L214" s="4">
        <v>15.07</v>
      </c>
      <c r="M214" s="4"/>
      <c r="N214" s="4">
        <f t="shared" si="7"/>
        <v>1290.6748660586693</v>
      </c>
      <c r="O214" s="4">
        <f t="shared" si="8"/>
        <v>8.8048660586694041</v>
      </c>
      <c r="P214" s="4">
        <f t="shared" si="9"/>
        <v>77.52566631110848</v>
      </c>
    </row>
    <row r="215" spans="1:16" x14ac:dyDescent="0.25">
      <c r="A215" s="9">
        <v>40616</v>
      </c>
      <c r="B215" s="4">
        <v>1296.3900000000001</v>
      </c>
      <c r="C215" s="4">
        <v>569.99</v>
      </c>
      <c r="D215" s="4">
        <v>40.76</v>
      </c>
      <c r="E215" s="4">
        <v>17.309999999999999</v>
      </c>
      <c r="F215" s="4">
        <v>30.77</v>
      </c>
      <c r="G215" s="4">
        <v>353.56</v>
      </c>
      <c r="H215" s="4">
        <v>48.94</v>
      </c>
      <c r="I215" s="4">
        <v>36.06</v>
      </c>
      <c r="J215" s="4">
        <v>166.73</v>
      </c>
      <c r="K215" s="4">
        <v>34.08</v>
      </c>
      <c r="L215" s="4">
        <v>15.19</v>
      </c>
      <c r="M215" s="4"/>
      <c r="N215" s="4">
        <f t="shared" si="7"/>
        <v>1313.2751909064264</v>
      </c>
      <c r="O215" s="4">
        <f t="shared" si="8"/>
        <v>16.88519090642626</v>
      </c>
      <c r="P215" s="4">
        <f t="shared" si="9"/>
        <v>285.10967194646008</v>
      </c>
    </row>
    <row r="216" spans="1:16" x14ac:dyDescent="0.25">
      <c r="A216" s="9">
        <v>40613</v>
      </c>
      <c r="B216" s="4">
        <v>1304.28</v>
      </c>
      <c r="C216" s="4">
        <v>576.71</v>
      </c>
      <c r="D216" s="4">
        <v>40.83</v>
      </c>
      <c r="E216" s="4">
        <v>17.420000000000002</v>
      </c>
      <c r="F216" s="4">
        <v>30.92</v>
      </c>
      <c r="G216" s="4">
        <v>351.99</v>
      </c>
      <c r="H216" s="4">
        <v>49.41</v>
      </c>
      <c r="I216" s="4">
        <v>36.200000000000003</v>
      </c>
      <c r="J216" s="4">
        <v>168.07</v>
      </c>
      <c r="K216" s="4">
        <v>34.61</v>
      </c>
      <c r="L216" s="4">
        <v>15.5</v>
      </c>
      <c r="M216" s="4"/>
      <c r="N216" s="4">
        <f t="shared" si="7"/>
        <v>1322.3253340537944</v>
      </c>
      <c r="O216" s="4">
        <f t="shared" si="8"/>
        <v>18.045334053794477</v>
      </c>
      <c r="P216" s="4">
        <f t="shared" si="9"/>
        <v>325.6340811130346</v>
      </c>
    </row>
    <row r="217" spans="1:16" x14ac:dyDescent="0.25">
      <c r="A217" s="9">
        <v>40612</v>
      </c>
      <c r="B217" s="4">
        <v>1295.1099999999999</v>
      </c>
      <c r="C217" s="4">
        <v>580.29999999999995</v>
      </c>
      <c r="D217" s="4">
        <v>40.98</v>
      </c>
      <c r="E217" s="4">
        <v>17.059999999999999</v>
      </c>
      <c r="F217" s="4">
        <v>31.08</v>
      </c>
      <c r="G217" s="4">
        <v>346.67</v>
      </c>
      <c r="H217" s="4">
        <v>48.76</v>
      </c>
      <c r="I217" s="4">
        <v>36.409999999999997</v>
      </c>
      <c r="J217" s="4">
        <v>166.14</v>
      </c>
      <c r="K217" s="4">
        <v>34.86</v>
      </c>
      <c r="L217" s="4">
        <v>15.35</v>
      </c>
      <c r="M217" s="4"/>
      <c r="N217" s="4">
        <f t="shared" si="7"/>
        <v>1314.3322738410257</v>
      </c>
      <c r="O217" s="4">
        <f t="shared" si="8"/>
        <v>19.222273841025753</v>
      </c>
      <c r="P217" s="4">
        <f t="shared" si="9"/>
        <v>369.49581161938295</v>
      </c>
    </row>
    <row r="218" spans="1:16" x14ac:dyDescent="0.25">
      <c r="A218" s="9">
        <v>40611</v>
      </c>
      <c r="B218" s="4">
        <v>1320.02</v>
      </c>
      <c r="C218" s="4">
        <v>591.77</v>
      </c>
      <c r="D218" s="4">
        <v>41.65</v>
      </c>
      <c r="E218" s="4">
        <v>17.649999999999999</v>
      </c>
      <c r="F218" s="4">
        <v>31.33</v>
      </c>
      <c r="G218" s="4">
        <v>352.47</v>
      </c>
      <c r="H218" s="4">
        <v>50.13</v>
      </c>
      <c r="I218" s="4">
        <v>36.57</v>
      </c>
      <c r="J218" s="4">
        <v>169.05</v>
      </c>
      <c r="K218" s="4">
        <v>35.130000000000003</v>
      </c>
      <c r="L218" s="4">
        <v>15.78</v>
      </c>
      <c r="M218" s="4"/>
      <c r="N218" s="4">
        <f t="shared" si="7"/>
        <v>1339.6080740061602</v>
      </c>
      <c r="O218" s="4">
        <f t="shared" si="8"/>
        <v>19.588074006160241</v>
      </c>
      <c r="P218" s="4">
        <f t="shared" si="9"/>
        <v>383.69264327081049</v>
      </c>
    </row>
    <row r="219" spans="1:16" x14ac:dyDescent="0.25">
      <c r="A219" s="9">
        <v>40610</v>
      </c>
      <c r="B219" s="4">
        <v>1321.82</v>
      </c>
      <c r="C219" s="4">
        <v>592.30999999999995</v>
      </c>
      <c r="D219" s="4">
        <v>41.25</v>
      </c>
      <c r="E219" s="4">
        <v>16.940000000000001</v>
      </c>
      <c r="F219" s="4">
        <v>31.67</v>
      </c>
      <c r="G219" s="4">
        <v>355.76</v>
      </c>
      <c r="H219" s="4">
        <v>50.06</v>
      </c>
      <c r="I219" s="4">
        <v>36.51</v>
      </c>
      <c r="J219" s="4">
        <v>166.89</v>
      </c>
      <c r="K219" s="4">
        <v>35.29</v>
      </c>
      <c r="L219" s="4">
        <v>15.82</v>
      </c>
      <c r="M219" s="4"/>
      <c r="N219" s="4">
        <f t="shared" si="7"/>
        <v>1344.062347685031</v>
      </c>
      <c r="O219" s="4">
        <f t="shared" si="8"/>
        <v>22.242347685031064</v>
      </c>
      <c r="P219" s="4">
        <f t="shared" si="9"/>
        <v>494.7220305418067</v>
      </c>
    </row>
    <row r="220" spans="1:16" x14ac:dyDescent="0.25">
      <c r="A220" s="9">
        <v>40609</v>
      </c>
      <c r="B220" s="4">
        <v>1310.1300000000001</v>
      </c>
      <c r="C220" s="4">
        <v>591.66</v>
      </c>
      <c r="D220" s="4">
        <v>41.06</v>
      </c>
      <c r="E220" s="4">
        <v>16.7</v>
      </c>
      <c r="F220" s="4">
        <v>31.5</v>
      </c>
      <c r="G220" s="4">
        <v>355.36</v>
      </c>
      <c r="H220" s="4">
        <v>49.42</v>
      </c>
      <c r="I220" s="4">
        <v>36.54</v>
      </c>
      <c r="J220" s="4">
        <v>169.08</v>
      </c>
      <c r="K220" s="4">
        <v>34.72</v>
      </c>
      <c r="L220" s="4">
        <v>15.45</v>
      </c>
      <c r="M220" s="4"/>
      <c r="N220" s="4">
        <f t="shared" si="7"/>
        <v>1333.9188660805894</v>
      </c>
      <c r="O220" s="4">
        <f t="shared" si="8"/>
        <v>23.788866080589287</v>
      </c>
      <c r="P220" s="4">
        <f t="shared" si="9"/>
        <v>565.91014940021148</v>
      </c>
    </row>
    <row r="221" spans="1:16" x14ac:dyDescent="0.25">
      <c r="A221" s="9">
        <v>40606</v>
      </c>
      <c r="B221" s="4">
        <v>1321.15</v>
      </c>
      <c r="C221" s="4">
        <v>600.62</v>
      </c>
      <c r="D221" s="4">
        <v>40.71</v>
      </c>
      <c r="E221" s="4">
        <v>17.079999999999998</v>
      </c>
      <c r="F221" s="4">
        <v>32.01</v>
      </c>
      <c r="G221" s="4">
        <v>360</v>
      </c>
      <c r="H221" s="4">
        <v>50.24</v>
      </c>
      <c r="I221" s="4">
        <v>37.369999999999997</v>
      </c>
      <c r="J221" s="4">
        <v>171.67</v>
      </c>
      <c r="K221" s="4">
        <v>35.270000000000003</v>
      </c>
      <c r="L221" s="4">
        <v>15.73</v>
      </c>
      <c r="M221" s="4"/>
      <c r="N221" s="4">
        <f t="shared" si="7"/>
        <v>1354.0338491490725</v>
      </c>
      <c r="O221" s="4">
        <f t="shared" si="8"/>
        <v>32.883849149072375</v>
      </c>
      <c r="P221" s="4">
        <f t="shared" si="9"/>
        <v>1081.3475348589479</v>
      </c>
    </row>
    <row r="222" spans="1:16" x14ac:dyDescent="0.25">
      <c r="A222" s="9">
        <v>40605</v>
      </c>
      <c r="B222" s="4">
        <v>1330.97</v>
      </c>
      <c r="C222" s="4">
        <v>609.55999999999995</v>
      </c>
      <c r="D222" s="4">
        <v>39.99</v>
      </c>
      <c r="E222" s="4">
        <v>16.86</v>
      </c>
      <c r="F222" s="4">
        <v>32.93</v>
      </c>
      <c r="G222" s="4">
        <v>359.56</v>
      </c>
      <c r="H222" s="4">
        <v>50.26</v>
      </c>
      <c r="I222" s="4">
        <v>37.78</v>
      </c>
      <c r="J222" s="4">
        <v>172.79</v>
      </c>
      <c r="K222" s="4">
        <v>35.049999999999997</v>
      </c>
      <c r="L222" s="4">
        <v>15.93</v>
      </c>
      <c r="M222" s="4"/>
      <c r="N222" s="4">
        <f t="shared" si="7"/>
        <v>1356.3068203950422</v>
      </c>
      <c r="O222" s="4">
        <f t="shared" si="8"/>
        <v>25.336820395042196</v>
      </c>
      <c r="P222" s="4">
        <f t="shared" si="9"/>
        <v>641.95446773062622</v>
      </c>
    </row>
    <row r="223" spans="1:16" x14ac:dyDescent="0.25">
      <c r="A223" s="9">
        <v>40604</v>
      </c>
      <c r="B223" s="4">
        <v>1308.44</v>
      </c>
      <c r="C223" s="4">
        <v>600.79</v>
      </c>
      <c r="D223" s="4">
        <v>39.03</v>
      </c>
      <c r="E223" s="4">
        <v>16.63</v>
      </c>
      <c r="F223" s="4">
        <v>32.68</v>
      </c>
      <c r="G223" s="4">
        <v>352.12</v>
      </c>
      <c r="H223" s="4">
        <v>48.68</v>
      </c>
      <c r="I223" s="4">
        <v>38.11</v>
      </c>
      <c r="J223" s="4">
        <v>172.02</v>
      </c>
      <c r="K223" s="4">
        <v>34.479999999999997</v>
      </c>
      <c r="L223" s="4">
        <v>15.58</v>
      </c>
      <c r="M223" s="4"/>
      <c r="N223" s="4">
        <f t="shared" si="7"/>
        <v>1326.5714349173388</v>
      </c>
      <c r="O223" s="4">
        <f t="shared" si="8"/>
        <v>18.131434917338765</v>
      </c>
      <c r="P223" s="4">
        <f t="shared" si="9"/>
        <v>328.74893216169141</v>
      </c>
    </row>
    <row r="224" spans="1:16" x14ac:dyDescent="0.25">
      <c r="A224" s="9">
        <v>40603</v>
      </c>
      <c r="B224" s="4">
        <v>1306.33</v>
      </c>
      <c r="C224" s="4">
        <v>600.76</v>
      </c>
      <c r="D224" s="4">
        <v>38.56</v>
      </c>
      <c r="E224" s="4">
        <v>16.100000000000001</v>
      </c>
      <c r="F224" s="4">
        <v>32.29</v>
      </c>
      <c r="G224" s="4">
        <v>349.31</v>
      </c>
      <c r="H224" s="4">
        <v>48.75</v>
      </c>
      <c r="I224" s="4">
        <v>37.36</v>
      </c>
      <c r="J224" s="4">
        <v>169.44</v>
      </c>
      <c r="K224" s="4">
        <v>33.97</v>
      </c>
      <c r="L224" s="4">
        <v>15.63</v>
      </c>
      <c r="M224" s="4"/>
      <c r="N224" s="4">
        <f t="shared" si="7"/>
        <v>1320.4095805695738</v>
      </c>
      <c r="O224" s="4">
        <f t="shared" si="8"/>
        <v>14.079580569573864</v>
      </c>
      <c r="P224" s="4">
        <f t="shared" si="9"/>
        <v>198.23458901512188</v>
      </c>
    </row>
    <row r="225" spans="1:16" x14ac:dyDescent="0.25">
      <c r="A225" s="9">
        <v>40602</v>
      </c>
      <c r="B225" s="4">
        <v>1327.22</v>
      </c>
      <c r="C225" s="4">
        <v>613.4</v>
      </c>
      <c r="D225" s="4">
        <v>38.979999999999997</v>
      </c>
      <c r="E225" s="4">
        <v>16.399999999999999</v>
      </c>
      <c r="F225" s="4">
        <v>33.51</v>
      </c>
      <c r="G225" s="4">
        <v>353.21</v>
      </c>
      <c r="H225" s="4">
        <v>49.5</v>
      </c>
      <c r="I225" s="4">
        <v>37.53</v>
      </c>
      <c r="J225" s="4">
        <v>173.29</v>
      </c>
      <c r="K225" s="4">
        <v>34.5</v>
      </c>
      <c r="L225" s="4">
        <v>15.98</v>
      </c>
      <c r="M225" s="4"/>
      <c r="N225" s="4">
        <f t="shared" si="7"/>
        <v>1340.7029497886838</v>
      </c>
      <c r="O225" s="4">
        <f t="shared" si="8"/>
        <v>13.482949788683754</v>
      </c>
      <c r="P225" s="4">
        <f t="shared" si="9"/>
        <v>181.78993500416729</v>
      </c>
    </row>
    <row r="226" spans="1:16" x14ac:dyDescent="0.25">
      <c r="A226" s="9">
        <v>40599</v>
      </c>
      <c r="B226" s="4">
        <v>1319.88</v>
      </c>
      <c r="C226" s="4">
        <v>610.04</v>
      </c>
      <c r="D226" s="4">
        <v>39.01</v>
      </c>
      <c r="E226" s="4">
        <v>16.5</v>
      </c>
      <c r="F226" s="4">
        <v>33.630000000000003</v>
      </c>
      <c r="G226" s="4">
        <v>348.16</v>
      </c>
      <c r="H226" s="4">
        <v>48.93</v>
      </c>
      <c r="I226" s="4">
        <v>39.479999999999997</v>
      </c>
      <c r="J226" s="4">
        <v>177.24</v>
      </c>
      <c r="K226" s="4">
        <v>34.630000000000003</v>
      </c>
      <c r="L226" s="4">
        <v>15.89</v>
      </c>
      <c r="M226" s="4"/>
      <c r="N226" s="4">
        <f t="shared" ref="N226:N263" si="10">SUMPRODUCT($C$6:$L$6,C226:L226)</f>
        <v>1329.6039609626241</v>
      </c>
      <c r="O226" s="4">
        <f t="shared" ref="O226:O263" si="11">N226-B226</f>
        <v>9.7239609626240053</v>
      </c>
      <c r="P226" s="4">
        <f t="shared" ref="P226:P263" si="12">O226^2</f>
        <v>94.555416802635577</v>
      </c>
    </row>
    <row r="227" spans="1:16" x14ac:dyDescent="0.25">
      <c r="A227" s="9">
        <v>40598</v>
      </c>
      <c r="B227" s="4">
        <v>1306.0999999999999</v>
      </c>
      <c r="C227" s="4">
        <v>608.82000000000005</v>
      </c>
      <c r="D227" s="4">
        <v>38.78</v>
      </c>
      <c r="E227" s="4">
        <v>16.37</v>
      </c>
      <c r="F227" s="4">
        <v>33.090000000000003</v>
      </c>
      <c r="G227" s="4">
        <v>342.88</v>
      </c>
      <c r="H227" s="4">
        <v>48.36</v>
      </c>
      <c r="I227" s="4">
        <v>39.659999999999997</v>
      </c>
      <c r="J227" s="4">
        <v>177.75</v>
      </c>
      <c r="K227" s="4">
        <v>33.450000000000003</v>
      </c>
      <c r="L227" s="4">
        <v>15.85</v>
      </c>
      <c r="M227" s="4"/>
      <c r="N227" s="4">
        <f t="shared" si="10"/>
        <v>1310.0420681814423</v>
      </c>
      <c r="O227" s="4">
        <f t="shared" si="11"/>
        <v>3.942068181442437</v>
      </c>
      <c r="P227" s="4">
        <f t="shared" si="12"/>
        <v>15.539901547140882</v>
      </c>
    </row>
    <row r="228" spans="1:16" x14ac:dyDescent="0.25">
      <c r="A228" s="9">
        <v>40597</v>
      </c>
      <c r="B228" s="4">
        <v>1307.4000000000001</v>
      </c>
      <c r="C228" s="4">
        <v>611.32000000000005</v>
      </c>
      <c r="D228" s="4">
        <v>38.020000000000003</v>
      </c>
      <c r="E228" s="4">
        <v>16.579999999999998</v>
      </c>
      <c r="F228" s="4">
        <v>32.85</v>
      </c>
      <c r="G228" s="4">
        <v>342.62</v>
      </c>
      <c r="H228" s="4">
        <v>48.04</v>
      </c>
      <c r="I228" s="4">
        <v>39.99</v>
      </c>
      <c r="J228" s="4">
        <v>176.68</v>
      </c>
      <c r="K228" s="4">
        <v>33.380000000000003</v>
      </c>
      <c r="L228" s="4">
        <v>16.649999999999999</v>
      </c>
      <c r="M228" s="4"/>
      <c r="N228" s="4">
        <f t="shared" si="10"/>
        <v>1307.7078459403031</v>
      </c>
      <c r="O228" s="4">
        <f t="shared" si="11"/>
        <v>0.3078459403029683</v>
      </c>
      <c r="P228" s="4">
        <f t="shared" si="12"/>
        <v>9.476912296101872E-2</v>
      </c>
    </row>
    <row r="229" spans="1:16" x14ac:dyDescent="0.25">
      <c r="A229" s="9">
        <v>40596</v>
      </c>
      <c r="B229" s="4">
        <v>1315.44</v>
      </c>
      <c r="C229" s="4">
        <v>610.21</v>
      </c>
      <c r="D229" s="4">
        <v>38.51</v>
      </c>
      <c r="E229" s="4">
        <v>16.91</v>
      </c>
      <c r="F229" s="4">
        <v>33.65</v>
      </c>
      <c r="G229" s="4">
        <v>338.61</v>
      </c>
      <c r="H229" s="4">
        <v>49.01</v>
      </c>
      <c r="I229" s="4">
        <v>40.22</v>
      </c>
      <c r="J229" s="4">
        <v>180.42</v>
      </c>
      <c r="K229" s="4">
        <v>33.74</v>
      </c>
      <c r="L229" s="4">
        <v>16.920000000000002</v>
      </c>
      <c r="M229" s="4"/>
      <c r="N229" s="4">
        <f t="shared" si="10"/>
        <v>1313.4106869480916</v>
      </c>
      <c r="O229" s="4">
        <f t="shared" si="11"/>
        <v>-2.0293130519085025</v>
      </c>
      <c r="P229" s="4">
        <f t="shared" si="12"/>
        <v>4.1181114626462003</v>
      </c>
    </row>
    <row r="230" spans="1:16" x14ac:dyDescent="0.25">
      <c r="A230" s="9">
        <v>40592</v>
      </c>
      <c r="B230" s="4">
        <v>1343.01</v>
      </c>
      <c r="C230" s="4">
        <v>630.08000000000004</v>
      </c>
      <c r="D230" s="4">
        <v>39.299999999999997</v>
      </c>
      <c r="E230" s="4">
        <v>17.66</v>
      </c>
      <c r="F230" s="4">
        <v>34.53</v>
      </c>
      <c r="G230" s="4">
        <v>350.56</v>
      </c>
      <c r="H230" s="4">
        <v>50.98</v>
      </c>
      <c r="I230" s="4">
        <v>41.57</v>
      </c>
      <c r="J230" s="4">
        <v>186.5</v>
      </c>
      <c r="K230" s="4">
        <v>35.39</v>
      </c>
      <c r="L230" s="4">
        <v>17.73</v>
      </c>
      <c r="M230" s="4"/>
      <c r="N230" s="4">
        <f t="shared" si="10"/>
        <v>1364.2174805188765</v>
      </c>
      <c r="O230" s="4">
        <f t="shared" si="11"/>
        <v>21.207480518876537</v>
      </c>
      <c r="P230" s="4">
        <f t="shared" si="12"/>
        <v>449.75722995852783</v>
      </c>
    </row>
    <row r="231" spans="1:16" x14ac:dyDescent="0.25">
      <c r="A231" s="9">
        <v>40591</v>
      </c>
      <c r="B231" s="4">
        <v>1340.43</v>
      </c>
      <c r="C231" s="4">
        <v>625.26</v>
      </c>
      <c r="D231" s="4">
        <v>39.29</v>
      </c>
      <c r="E231" s="4">
        <v>17.77</v>
      </c>
      <c r="F231" s="4">
        <v>34.69</v>
      </c>
      <c r="G231" s="4">
        <v>358.3</v>
      </c>
      <c r="H231" s="4">
        <v>50.8</v>
      </c>
      <c r="I231" s="4">
        <v>42.67</v>
      </c>
      <c r="J231" s="4">
        <v>187.76</v>
      </c>
      <c r="K231" s="4">
        <v>34.979999999999997</v>
      </c>
      <c r="L231" s="4">
        <v>17.88</v>
      </c>
      <c r="M231" s="4"/>
      <c r="N231" s="4">
        <f t="shared" si="10"/>
        <v>1366.2400412464722</v>
      </c>
      <c r="O231" s="4">
        <f t="shared" si="11"/>
        <v>25.81004124647211</v>
      </c>
      <c r="P231" s="4">
        <f t="shared" si="12"/>
        <v>666.15822914459159</v>
      </c>
    </row>
    <row r="232" spans="1:16" x14ac:dyDescent="0.25">
      <c r="A232" s="9">
        <v>40590</v>
      </c>
      <c r="B232" s="4">
        <v>1336.32</v>
      </c>
      <c r="C232" s="4">
        <v>624.22</v>
      </c>
      <c r="D232" s="4">
        <v>39.39</v>
      </c>
      <c r="E232" s="4">
        <v>17.760000000000002</v>
      </c>
      <c r="F232" s="4">
        <v>34.46</v>
      </c>
      <c r="G232" s="4">
        <v>363.13</v>
      </c>
      <c r="H232" s="4">
        <v>50.48</v>
      </c>
      <c r="I232" s="4">
        <v>42.79</v>
      </c>
      <c r="J232" s="4">
        <v>186.62</v>
      </c>
      <c r="K232" s="4">
        <v>34.69</v>
      </c>
      <c r="L232" s="4">
        <v>17.88</v>
      </c>
      <c r="M232" s="4"/>
      <c r="N232" s="4">
        <f t="shared" si="10"/>
        <v>1366.433687427339</v>
      </c>
      <c r="O232" s="4">
        <f t="shared" si="11"/>
        <v>30.113687427339073</v>
      </c>
      <c r="P232" s="4">
        <f t="shared" si="12"/>
        <v>906.83417047147941</v>
      </c>
    </row>
    <row r="233" spans="1:16" x14ac:dyDescent="0.25">
      <c r="A233" s="9">
        <v>40589</v>
      </c>
      <c r="B233" s="4">
        <v>1328.01</v>
      </c>
      <c r="C233" s="4">
        <v>624.15</v>
      </c>
      <c r="D233" s="4">
        <v>38.99</v>
      </c>
      <c r="E233" s="4">
        <v>17.2</v>
      </c>
      <c r="F233" s="4">
        <v>34.46</v>
      </c>
      <c r="G233" s="4">
        <v>359.9</v>
      </c>
      <c r="H233" s="4">
        <v>50.44</v>
      </c>
      <c r="I233" s="4">
        <v>42.95</v>
      </c>
      <c r="J233" s="4">
        <v>189.03</v>
      </c>
      <c r="K233" s="4">
        <v>33.94</v>
      </c>
      <c r="L233" s="4">
        <v>17.88</v>
      </c>
      <c r="M233" s="4"/>
      <c r="N233" s="4">
        <f t="shared" si="10"/>
        <v>1357.1749994596391</v>
      </c>
      <c r="O233" s="4">
        <f t="shared" si="11"/>
        <v>29.164999459639148</v>
      </c>
      <c r="P233" s="4">
        <f t="shared" si="12"/>
        <v>850.5971934807518</v>
      </c>
    </row>
    <row r="234" spans="1:16" x14ac:dyDescent="0.25">
      <c r="A234" s="9">
        <v>40588</v>
      </c>
      <c r="B234" s="4">
        <v>1332.32</v>
      </c>
      <c r="C234" s="4">
        <v>628.15</v>
      </c>
      <c r="D234" s="4">
        <v>38.56</v>
      </c>
      <c r="E234" s="4">
        <v>16.89</v>
      </c>
      <c r="F234" s="4">
        <v>33.86</v>
      </c>
      <c r="G234" s="4">
        <v>359.18</v>
      </c>
      <c r="H234" s="4">
        <v>50.87</v>
      </c>
      <c r="I234" s="4">
        <v>42.1</v>
      </c>
      <c r="J234" s="4">
        <v>190.42</v>
      </c>
      <c r="K234" s="4">
        <v>33.86</v>
      </c>
      <c r="L234" s="4">
        <v>17.95</v>
      </c>
      <c r="M234" s="4"/>
      <c r="N234" s="4">
        <f t="shared" si="10"/>
        <v>1361.2771182352228</v>
      </c>
      <c r="O234" s="4">
        <f t="shared" si="11"/>
        <v>28.957118235222879</v>
      </c>
      <c r="P234" s="4">
        <f t="shared" si="12"/>
        <v>838.51469648867737</v>
      </c>
    </row>
    <row r="235" spans="1:16" x14ac:dyDescent="0.25">
      <c r="A235" s="9">
        <v>40585</v>
      </c>
      <c r="B235" s="4">
        <v>1329.15</v>
      </c>
      <c r="C235" s="4">
        <v>624.5</v>
      </c>
      <c r="D235" s="4">
        <v>38.39</v>
      </c>
      <c r="E235" s="4">
        <v>16.850000000000001</v>
      </c>
      <c r="F235" s="4">
        <v>34.51</v>
      </c>
      <c r="G235" s="4">
        <v>356.85</v>
      </c>
      <c r="H235" s="4">
        <v>50.17</v>
      </c>
      <c r="I235" s="4">
        <v>41.43</v>
      </c>
      <c r="J235" s="4">
        <v>189.25</v>
      </c>
      <c r="K235" s="4">
        <v>33.67</v>
      </c>
      <c r="L235" s="4">
        <v>17.89</v>
      </c>
      <c r="M235" s="4"/>
      <c r="N235" s="4">
        <f t="shared" si="10"/>
        <v>1349.7402089119189</v>
      </c>
      <c r="O235" s="4">
        <f t="shared" si="11"/>
        <v>20.590208911918808</v>
      </c>
      <c r="P235" s="4">
        <f t="shared" si="12"/>
        <v>423.95670303646068</v>
      </c>
    </row>
    <row r="236" spans="1:16" x14ac:dyDescent="0.25">
      <c r="A236" s="9">
        <v>40584</v>
      </c>
      <c r="B236" s="4">
        <v>1321.87</v>
      </c>
      <c r="C236" s="4">
        <v>616.44000000000005</v>
      </c>
      <c r="D236" s="4">
        <v>38.35</v>
      </c>
      <c r="E236" s="4">
        <v>16.62</v>
      </c>
      <c r="F236" s="4">
        <v>34.49</v>
      </c>
      <c r="G236" s="4">
        <v>354.54</v>
      </c>
      <c r="H236" s="4">
        <v>49.51</v>
      </c>
      <c r="I236" s="4">
        <v>40.75</v>
      </c>
      <c r="J236" s="4">
        <v>186.21</v>
      </c>
      <c r="K236" s="4">
        <v>33.57</v>
      </c>
      <c r="L236" s="4">
        <v>17.68</v>
      </c>
      <c r="M236" s="4"/>
      <c r="N236" s="4">
        <f t="shared" si="10"/>
        <v>1337.1447307135293</v>
      </c>
      <c r="O236" s="4">
        <f t="shared" si="11"/>
        <v>15.274730713529379</v>
      </c>
      <c r="P236" s="4">
        <f t="shared" si="12"/>
        <v>233.31739837083774</v>
      </c>
    </row>
    <row r="237" spans="1:16" x14ac:dyDescent="0.25">
      <c r="A237" s="9">
        <v>40583</v>
      </c>
      <c r="B237" s="4">
        <v>1320.88</v>
      </c>
      <c r="C237" s="4">
        <v>616.5</v>
      </c>
      <c r="D237" s="4">
        <v>38.19</v>
      </c>
      <c r="E237" s="4">
        <v>16.43</v>
      </c>
      <c r="F237" s="4">
        <v>31.95</v>
      </c>
      <c r="G237" s="4">
        <v>358.16</v>
      </c>
      <c r="H237" s="4">
        <v>48.62</v>
      </c>
      <c r="I237" s="4">
        <v>47.99</v>
      </c>
      <c r="J237" s="4">
        <v>185.3</v>
      </c>
      <c r="K237" s="4">
        <v>33.01</v>
      </c>
      <c r="L237" s="4">
        <v>17.66</v>
      </c>
      <c r="M237" s="4"/>
      <c r="N237" s="4">
        <f t="shared" si="10"/>
        <v>1329.7961119355252</v>
      </c>
      <c r="O237" s="4">
        <f t="shared" si="11"/>
        <v>8.916111935525123</v>
      </c>
      <c r="P237" s="4">
        <f t="shared" si="12"/>
        <v>79.49705204681355</v>
      </c>
    </row>
    <row r="238" spans="1:16" x14ac:dyDescent="0.25">
      <c r="A238" s="9">
        <v>40582</v>
      </c>
      <c r="B238" s="4">
        <v>1324.57</v>
      </c>
      <c r="C238" s="4">
        <v>618.38</v>
      </c>
      <c r="D238" s="4">
        <v>38.79</v>
      </c>
      <c r="E238" s="4">
        <v>16.600000000000001</v>
      </c>
      <c r="F238" s="4">
        <v>32.64</v>
      </c>
      <c r="G238" s="4">
        <v>355.2</v>
      </c>
      <c r="H238" s="4">
        <v>48.83</v>
      </c>
      <c r="I238" s="4">
        <v>48.1</v>
      </c>
      <c r="J238" s="4">
        <v>183.06</v>
      </c>
      <c r="K238" s="4">
        <v>33.57</v>
      </c>
      <c r="L238" s="4">
        <v>17.690000000000001</v>
      </c>
      <c r="M238" s="4"/>
      <c r="N238" s="4">
        <f t="shared" si="10"/>
        <v>1333.0753613285824</v>
      </c>
      <c r="O238" s="4">
        <f t="shared" si="11"/>
        <v>8.5053613285824667</v>
      </c>
      <c r="P238" s="4">
        <f t="shared" si="12"/>
        <v>72.341171329746103</v>
      </c>
    </row>
    <row r="239" spans="1:16" x14ac:dyDescent="0.25">
      <c r="A239" s="9">
        <v>40581</v>
      </c>
      <c r="B239" s="4">
        <v>1319.05</v>
      </c>
      <c r="C239" s="4">
        <v>614.29</v>
      </c>
      <c r="D239" s="4">
        <v>38.380000000000003</v>
      </c>
      <c r="E239" s="4">
        <v>16.8</v>
      </c>
      <c r="F239" s="4">
        <v>32.24</v>
      </c>
      <c r="G239" s="4">
        <v>351.88</v>
      </c>
      <c r="H239" s="4">
        <v>48.82</v>
      </c>
      <c r="I239" s="4">
        <v>47.39</v>
      </c>
      <c r="J239" s="4">
        <v>176.43</v>
      </c>
      <c r="K239" s="4">
        <v>33.56</v>
      </c>
      <c r="L239" s="4">
        <v>17.55</v>
      </c>
      <c r="M239" s="4"/>
      <c r="N239" s="4">
        <f t="shared" si="10"/>
        <v>1327.2903418309409</v>
      </c>
      <c r="O239" s="4">
        <f t="shared" si="11"/>
        <v>8.2403418309409062</v>
      </c>
      <c r="P239" s="4">
        <f t="shared" si="12"/>
        <v>67.903233490754531</v>
      </c>
    </row>
    <row r="240" spans="1:16" x14ac:dyDescent="0.25">
      <c r="A240" s="9">
        <v>40578</v>
      </c>
      <c r="B240" s="4">
        <v>1310.87</v>
      </c>
      <c r="C240" s="4">
        <v>610.98</v>
      </c>
      <c r="D240" s="4">
        <v>38.79</v>
      </c>
      <c r="E240" s="4">
        <v>16.79</v>
      </c>
      <c r="F240" s="4">
        <v>32.21</v>
      </c>
      <c r="G240" s="4">
        <v>346.5</v>
      </c>
      <c r="H240" s="4">
        <v>48.65</v>
      </c>
      <c r="I240" s="4">
        <v>47.88</v>
      </c>
      <c r="J240" s="4">
        <v>175.93</v>
      </c>
      <c r="K240" s="4">
        <v>33.36</v>
      </c>
      <c r="L240" s="4">
        <v>17.170000000000002</v>
      </c>
      <c r="M240" s="4"/>
      <c r="N240" s="4">
        <f t="shared" si="10"/>
        <v>1316.9074919092063</v>
      </c>
      <c r="O240" s="4">
        <f t="shared" si="11"/>
        <v>6.0374919092064374</v>
      </c>
      <c r="P240" s="4">
        <f t="shared" si="12"/>
        <v>36.451308553733192</v>
      </c>
    </row>
    <row r="241" spans="1:16" x14ac:dyDescent="0.25">
      <c r="A241" s="9">
        <v>40577</v>
      </c>
      <c r="B241" s="4">
        <v>1307.0999999999999</v>
      </c>
      <c r="C241" s="4">
        <v>610.15</v>
      </c>
      <c r="D241" s="4">
        <v>38.729999999999997</v>
      </c>
      <c r="E241" s="4">
        <v>16.690000000000001</v>
      </c>
      <c r="F241" s="4">
        <v>32.049999999999997</v>
      </c>
      <c r="G241" s="4">
        <v>343.44</v>
      </c>
      <c r="H241" s="4">
        <v>48.81</v>
      </c>
      <c r="I241" s="4">
        <v>48.11</v>
      </c>
      <c r="J241" s="4">
        <v>173.71</v>
      </c>
      <c r="K241" s="4">
        <v>33.53</v>
      </c>
      <c r="L241" s="4">
        <v>17.05</v>
      </c>
      <c r="M241" s="4"/>
      <c r="N241" s="4">
        <f t="shared" si="10"/>
        <v>1315.6356938051397</v>
      </c>
      <c r="O241" s="4">
        <f t="shared" si="11"/>
        <v>8.5356938051397719</v>
      </c>
      <c r="P241" s="4">
        <f t="shared" si="12"/>
        <v>72.858068735101483</v>
      </c>
    </row>
    <row r="242" spans="1:16" x14ac:dyDescent="0.25">
      <c r="A242" s="9">
        <v>40576</v>
      </c>
      <c r="B242" s="4">
        <v>1304.03</v>
      </c>
      <c r="C242" s="4">
        <v>612</v>
      </c>
      <c r="D242" s="4">
        <v>39.46</v>
      </c>
      <c r="E242" s="4">
        <v>16.57</v>
      </c>
      <c r="F242" s="4">
        <v>31.88</v>
      </c>
      <c r="G242" s="4">
        <v>344.32</v>
      </c>
      <c r="H242" s="4">
        <v>48.2</v>
      </c>
      <c r="I242" s="4">
        <v>48.06</v>
      </c>
      <c r="J242" s="4">
        <v>173.53</v>
      </c>
      <c r="K242" s="4">
        <v>33.43</v>
      </c>
      <c r="L242" s="4">
        <v>17.190000000000001</v>
      </c>
      <c r="M242" s="4"/>
      <c r="N242" s="4">
        <f t="shared" si="10"/>
        <v>1311.6664619094126</v>
      </c>
      <c r="O242" s="4">
        <f t="shared" si="11"/>
        <v>7.6364619094126738</v>
      </c>
      <c r="P242" s="4">
        <f t="shared" si="12"/>
        <v>58.315550493910656</v>
      </c>
    </row>
    <row r="243" spans="1:16" x14ac:dyDescent="0.25">
      <c r="A243" s="9">
        <v>40575</v>
      </c>
      <c r="B243" s="4">
        <v>1307.5899999999999</v>
      </c>
      <c r="C243" s="4">
        <v>611.04</v>
      </c>
      <c r="D243" s="4">
        <v>38.5</v>
      </c>
      <c r="E243" s="4">
        <v>16.38</v>
      </c>
      <c r="F243" s="4">
        <v>31.64</v>
      </c>
      <c r="G243" s="4">
        <v>345.03</v>
      </c>
      <c r="H243" s="4">
        <v>48.37</v>
      </c>
      <c r="I243" s="4">
        <v>49.07</v>
      </c>
      <c r="J243" s="4">
        <v>172.11</v>
      </c>
      <c r="K243" s="4">
        <v>33.51</v>
      </c>
      <c r="L243" s="4">
        <v>17.2</v>
      </c>
      <c r="M243" s="4"/>
      <c r="N243" s="4">
        <f t="shared" si="10"/>
        <v>1313.9781193793542</v>
      </c>
      <c r="O243" s="4">
        <f t="shared" si="11"/>
        <v>6.3881193793542934</v>
      </c>
      <c r="P243" s="4">
        <f t="shared" si="12"/>
        <v>40.808069204881882</v>
      </c>
    </row>
    <row r="244" spans="1:16" x14ac:dyDescent="0.25">
      <c r="A244" s="9">
        <v>40574</v>
      </c>
      <c r="B244" s="4">
        <v>1286.1199999999999</v>
      </c>
      <c r="C244" s="4">
        <v>600.36</v>
      </c>
      <c r="D244" s="4">
        <v>38.380000000000003</v>
      </c>
      <c r="E244" s="4">
        <v>16.12</v>
      </c>
      <c r="F244" s="4">
        <v>30.36</v>
      </c>
      <c r="G244" s="4">
        <v>339.32</v>
      </c>
      <c r="H244" s="4">
        <v>47.7</v>
      </c>
      <c r="I244" s="4">
        <v>48.32</v>
      </c>
      <c r="J244" s="4">
        <v>169.64</v>
      </c>
      <c r="K244" s="4">
        <v>33.049999999999997</v>
      </c>
      <c r="L244" s="4">
        <v>16.559999999999999</v>
      </c>
      <c r="M244" s="4"/>
      <c r="N244" s="4">
        <f t="shared" si="10"/>
        <v>1293.7457173043508</v>
      </c>
      <c r="O244" s="4">
        <f t="shared" si="11"/>
        <v>7.6257173043509283</v>
      </c>
      <c r="P244" s="4">
        <f t="shared" si="12"/>
        <v>58.151564405877188</v>
      </c>
    </row>
    <row r="245" spans="1:16" x14ac:dyDescent="0.25">
      <c r="A245" s="9">
        <v>40571</v>
      </c>
      <c r="B245" s="4">
        <v>1276.3399999999999</v>
      </c>
      <c r="C245" s="4">
        <v>600.99</v>
      </c>
      <c r="D245" s="4">
        <v>38.21</v>
      </c>
      <c r="E245" s="4">
        <v>15.83</v>
      </c>
      <c r="F245" s="4">
        <v>30.31</v>
      </c>
      <c r="G245" s="4">
        <v>336.1</v>
      </c>
      <c r="H245" s="4">
        <v>46.98</v>
      </c>
      <c r="I245" s="4">
        <v>47.75</v>
      </c>
      <c r="J245" s="4">
        <v>171.14</v>
      </c>
      <c r="K245" s="4">
        <v>32.49</v>
      </c>
      <c r="L245" s="4">
        <v>16.350000000000001</v>
      </c>
      <c r="M245" s="4"/>
      <c r="N245" s="4">
        <f t="shared" si="10"/>
        <v>1280.4404773914905</v>
      </c>
      <c r="O245" s="4">
        <f t="shared" si="11"/>
        <v>4.1004773914905854</v>
      </c>
      <c r="P245" s="4">
        <f t="shared" si="12"/>
        <v>16.813914838125434</v>
      </c>
    </row>
    <row r="246" spans="1:16" x14ac:dyDescent="0.25">
      <c r="A246" s="9">
        <v>40570</v>
      </c>
      <c r="B246" s="4">
        <v>1299.54</v>
      </c>
      <c r="C246" s="4">
        <v>616.79</v>
      </c>
      <c r="D246" s="4">
        <v>38.94</v>
      </c>
      <c r="E246" s="4">
        <v>16.2</v>
      </c>
      <c r="F246" s="4">
        <v>30.96</v>
      </c>
      <c r="G246" s="4">
        <v>343.21</v>
      </c>
      <c r="H246" s="4">
        <v>48.34</v>
      </c>
      <c r="I246" s="4">
        <v>47.99</v>
      </c>
      <c r="J246" s="4">
        <v>184.45</v>
      </c>
      <c r="K246" s="4">
        <v>33.85</v>
      </c>
      <c r="L246" s="4">
        <v>16.739999999999998</v>
      </c>
      <c r="M246" s="4"/>
      <c r="N246" s="4">
        <f t="shared" si="10"/>
        <v>1316.7655657398723</v>
      </c>
      <c r="O246" s="4">
        <f t="shared" si="11"/>
        <v>17.225565739872309</v>
      </c>
      <c r="P246" s="4">
        <f t="shared" si="12"/>
        <v>296.72011505866266</v>
      </c>
    </row>
    <row r="247" spans="1:16" x14ac:dyDescent="0.25">
      <c r="A247" s="9">
        <v>40569</v>
      </c>
      <c r="B247" s="4">
        <v>1296.6300000000001</v>
      </c>
      <c r="C247" s="4">
        <v>616.5</v>
      </c>
      <c r="D247" s="4">
        <v>39.659999999999997</v>
      </c>
      <c r="E247" s="4">
        <v>15.57</v>
      </c>
      <c r="F247" s="4">
        <v>31.06</v>
      </c>
      <c r="G247" s="4">
        <v>343.85</v>
      </c>
      <c r="H247" s="4">
        <v>48.44</v>
      </c>
      <c r="I247" s="4">
        <v>48.02</v>
      </c>
      <c r="J247" s="4">
        <v>175.39</v>
      </c>
      <c r="K247" s="4">
        <v>33.520000000000003</v>
      </c>
      <c r="L247" s="4">
        <v>15.79</v>
      </c>
      <c r="M247" s="4"/>
      <c r="N247" s="4">
        <f t="shared" si="10"/>
        <v>1315.8934001414707</v>
      </c>
      <c r="O247" s="4">
        <f t="shared" si="11"/>
        <v>19.263400141470584</v>
      </c>
      <c r="P247" s="4">
        <f t="shared" si="12"/>
        <v>371.07858501040891</v>
      </c>
    </row>
    <row r="248" spans="1:16" x14ac:dyDescent="0.25">
      <c r="A248" s="9">
        <v>40568</v>
      </c>
      <c r="B248" s="4">
        <v>1291.18</v>
      </c>
      <c r="C248" s="4">
        <v>619.91</v>
      </c>
      <c r="D248" s="4">
        <v>38.159999999999997</v>
      </c>
      <c r="E248" s="4">
        <v>16.02</v>
      </c>
      <c r="F248" s="4">
        <v>30.91</v>
      </c>
      <c r="G248" s="4">
        <v>341.4</v>
      </c>
      <c r="H248" s="4">
        <v>48.16</v>
      </c>
      <c r="I248" s="4">
        <v>47.82</v>
      </c>
      <c r="J248" s="4">
        <v>176.7</v>
      </c>
      <c r="K248" s="4">
        <v>33.56</v>
      </c>
      <c r="L248" s="4">
        <v>15.53</v>
      </c>
      <c r="M248" s="4"/>
      <c r="N248" s="4">
        <f t="shared" si="10"/>
        <v>1312.6196269562797</v>
      </c>
      <c r="O248" s="4">
        <f t="shared" si="11"/>
        <v>21.439626956279653</v>
      </c>
      <c r="P248" s="4">
        <f t="shared" si="12"/>
        <v>459.65760402443317</v>
      </c>
    </row>
    <row r="249" spans="1:16" x14ac:dyDescent="0.25">
      <c r="A249" s="9">
        <v>40567</v>
      </c>
      <c r="B249" s="4">
        <v>1290.8399999999999</v>
      </c>
      <c r="C249" s="4">
        <v>611.08000000000004</v>
      </c>
      <c r="D249" s="4">
        <v>38.31</v>
      </c>
      <c r="E249" s="4">
        <v>16.09</v>
      </c>
      <c r="F249" s="4">
        <v>30.51</v>
      </c>
      <c r="G249" s="4">
        <v>337.45</v>
      </c>
      <c r="H249" s="4">
        <v>48.27</v>
      </c>
      <c r="I249" s="4">
        <v>49.43</v>
      </c>
      <c r="J249" s="4">
        <v>176.85</v>
      </c>
      <c r="K249" s="4">
        <v>34.03</v>
      </c>
      <c r="L249" s="4">
        <v>15.75</v>
      </c>
      <c r="M249" s="4"/>
      <c r="N249" s="4">
        <f t="shared" si="10"/>
        <v>1308.3184311584703</v>
      </c>
      <c r="O249" s="4">
        <f t="shared" si="11"/>
        <v>17.478431158470357</v>
      </c>
      <c r="P249" s="4">
        <f t="shared" si="12"/>
        <v>305.49555576138744</v>
      </c>
    </row>
    <row r="250" spans="1:16" x14ac:dyDescent="0.25">
      <c r="A250" s="9">
        <v>40564</v>
      </c>
      <c r="B250" s="4">
        <v>1283.3499999999999</v>
      </c>
      <c r="C250" s="4">
        <v>611.83000000000004</v>
      </c>
      <c r="D250" s="4">
        <v>38.19</v>
      </c>
      <c r="E250" s="4">
        <v>15.97</v>
      </c>
      <c r="F250" s="4">
        <v>30.02</v>
      </c>
      <c r="G250" s="4">
        <v>326.72000000000003</v>
      </c>
      <c r="H250" s="4">
        <v>47.67</v>
      </c>
      <c r="I250" s="4">
        <v>48.93</v>
      </c>
      <c r="J250" s="4">
        <v>177.42</v>
      </c>
      <c r="K250" s="4">
        <v>33.270000000000003</v>
      </c>
      <c r="L250" s="4">
        <v>15.92</v>
      </c>
      <c r="M250" s="4"/>
      <c r="N250" s="4">
        <f t="shared" si="10"/>
        <v>1286.2746497769156</v>
      </c>
      <c r="O250" s="4">
        <f t="shared" si="11"/>
        <v>2.9246497769156576</v>
      </c>
      <c r="P250" s="4">
        <f t="shared" si="12"/>
        <v>8.5535763176128068</v>
      </c>
    </row>
    <row r="251" spans="1:16" x14ac:dyDescent="0.25">
      <c r="A251" s="9">
        <v>40563</v>
      </c>
      <c r="B251" s="4">
        <v>1280.26</v>
      </c>
      <c r="C251" s="4">
        <v>626.77</v>
      </c>
      <c r="D251" s="4">
        <v>38.17</v>
      </c>
      <c r="E251" s="4">
        <v>16.23</v>
      </c>
      <c r="F251" s="4">
        <v>30.78</v>
      </c>
      <c r="G251" s="4">
        <v>332.68</v>
      </c>
      <c r="H251" s="4">
        <v>48.27</v>
      </c>
      <c r="I251" s="4">
        <v>50.34</v>
      </c>
      <c r="J251" s="4">
        <v>181.96</v>
      </c>
      <c r="K251" s="4">
        <v>33.49</v>
      </c>
      <c r="L251" s="4">
        <v>16.05</v>
      </c>
      <c r="M251" s="4"/>
      <c r="N251" s="4">
        <f t="shared" si="10"/>
        <v>1306.4922707158125</v>
      </c>
      <c r="O251" s="4">
        <f t="shared" si="11"/>
        <v>26.232270715812547</v>
      </c>
      <c r="P251" s="4">
        <f t="shared" si="12"/>
        <v>688.1320269076765</v>
      </c>
    </row>
    <row r="252" spans="1:16" x14ac:dyDescent="0.25">
      <c r="A252" s="9">
        <v>40562</v>
      </c>
      <c r="B252" s="4">
        <v>1281.92</v>
      </c>
      <c r="C252" s="4">
        <v>631.75</v>
      </c>
      <c r="D252" s="4">
        <v>38.15</v>
      </c>
      <c r="E252" s="4">
        <v>16.309999999999999</v>
      </c>
      <c r="F252" s="4">
        <v>29.1</v>
      </c>
      <c r="G252" s="4">
        <v>338.84</v>
      </c>
      <c r="H252" s="4">
        <v>48.98</v>
      </c>
      <c r="I252" s="4">
        <v>51.51</v>
      </c>
      <c r="J252" s="4">
        <v>186.87</v>
      </c>
      <c r="K252" s="4">
        <v>33.909999999999997</v>
      </c>
      <c r="L252" s="4">
        <v>16.079999999999998</v>
      </c>
      <c r="M252" s="4"/>
      <c r="N252" s="4">
        <f t="shared" si="10"/>
        <v>1324.6262757432087</v>
      </c>
      <c r="O252" s="4">
        <f t="shared" si="11"/>
        <v>42.706275743208607</v>
      </c>
      <c r="P252" s="4">
        <f t="shared" si="12"/>
        <v>1823.8259878549679</v>
      </c>
    </row>
    <row r="253" spans="1:16" x14ac:dyDescent="0.25">
      <c r="A253" s="9">
        <v>40561</v>
      </c>
      <c r="B253" s="4">
        <v>1295.02</v>
      </c>
      <c r="C253" s="4">
        <v>639.63</v>
      </c>
      <c r="D253" s="4">
        <v>38.700000000000003</v>
      </c>
      <c r="E253" s="4">
        <v>16.5</v>
      </c>
      <c r="F253" s="4">
        <v>29.45</v>
      </c>
      <c r="G253" s="4">
        <v>340.65</v>
      </c>
      <c r="H253" s="4">
        <v>48.26</v>
      </c>
      <c r="I253" s="4">
        <v>52.24</v>
      </c>
      <c r="J253" s="4">
        <v>191.25</v>
      </c>
      <c r="K253" s="4">
        <v>34.18</v>
      </c>
      <c r="L253" s="4">
        <v>16.55</v>
      </c>
      <c r="M253" s="4"/>
      <c r="N253" s="4">
        <f t="shared" si="10"/>
        <v>1326.1705120455847</v>
      </c>
      <c r="O253" s="4">
        <f t="shared" si="11"/>
        <v>31.150512045584719</v>
      </c>
      <c r="P253" s="4">
        <f t="shared" si="12"/>
        <v>970.35440070211871</v>
      </c>
    </row>
    <row r="254" spans="1:16" x14ac:dyDescent="0.25">
      <c r="A254" s="9">
        <v>40557</v>
      </c>
      <c r="B254" s="4">
        <v>1293.24</v>
      </c>
      <c r="C254" s="4">
        <v>624.17999999999995</v>
      </c>
      <c r="D254" s="4">
        <v>38.22</v>
      </c>
      <c r="E254" s="4">
        <v>16.809999999999999</v>
      </c>
      <c r="F254" s="4">
        <v>29.18</v>
      </c>
      <c r="G254" s="4">
        <v>348.48</v>
      </c>
      <c r="H254" s="4">
        <v>47.97</v>
      </c>
      <c r="I254" s="4">
        <v>51.75</v>
      </c>
      <c r="J254" s="4">
        <v>188.75</v>
      </c>
      <c r="K254" s="4">
        <v>33.79</v>
      </c>
      <c r="L254" s="4">
        <v>16.7</v>
      </c>
      <c r="M254" s="4"/>
      <c r="N254" s="4">
        <f t="shared" si="10"/>
        <v>1322.5454621823355</v>
      </c>
      <c r="O254" s="4">
        <f t="shared" si="11"/>
        <v>29.305462182335532</v>
      </c>
      <c r="P254" s="4">
        <f t="shared" si="12"/>
        <v>858.81011372029809</v>
      </c>
    </row>
    <row r="255" spans="1:16" x14ac:dyDescent="0.25">
      <c r="A255" s="9">
        <v>40556</v>
      </c>
      <c r="B255" s="4">
        <v>1283.76</v>
      </c>
      <c r="C255" s="4">
        <v>616.69000000000005</v>
      </c>
      <c r="D255" s="4">
        <v>38.119999999999997</v>
      </c>
      <c r="E255" s="4">
        <v>16.75</v>
      </c>
      <c r="F255" s="4">
        <v>28.71</v>
      </c>
      <c r="G255" s="4">
        <v>345.68</v>
      </c>
      <c r="H255" s="4">
        <v>47.71</v>
      </c>
      <c r="I255" s="4">
        <v>50.38</v>
      </c>
      <c r="J255" s="4">
        <v>185.53</v>
      </c>
      <c r="K255" s="4">
        <v>33.380000000000003</v>
      </c>
      <c r="L255" s="4">
        <v>16.64</v>
      </c>
      <c r="M255" s="4"/>
      <c r="N255" s="4">
        <f t="shared" si="10"/>
        <v>1310.8566430348401</v>
      </c>
      <c r="O255" s="4">
        <f t="shared" si="11"/>
        <v>27.096643034840099</v>
      </c>
      <c r="P255" s="4">
        <f t="shared" si="12"/>
        <v>734.2280637575484</v>
      </c>
    </row>
    <row r="256" spans="1:16" x14ac:dyDescent="0.25">
      <c r="A256" s="9">
        <v>40555</v>
      </c>
      <c r="B256" s="4">
        <v>1285.96</v>
      </c>
      <c r="C256" s="4">
        <v>616.87</v>
      </c>
      <c r="D256" s="4">
        <v>37.82</v>
      </c>
      <c r="E256" s="4">
        <v>16.649999999999999</v>
      </c>
      <c r="F256" s="4">
        <v>28.83</v>
      </c>
      <c r="G256" s="4">
        <v>344.42</v>
      </c>
      <c r="H256" s="4">
        <v>47.56</v>
      </c>
      <c r="I256" s="4">
        <v>49.26</v>
      </c>
      <c r="J256" s="4">
        <v>184.08</v>
      </c>
      <c r="K256" s="4">
        <v>33.57</v>
      </c>
      <c r="L256" s="4">
        <v>16.47</v>
      </c>
      <c r="M256" s="4"/>
      <c r="N256" s="4">
        <f t="shared" si="10"/>
        <v>1309.5928117232672</v>
      </c>
      <c r="O256" s="4">
        <f t="shared" si="11"/>
        <v>23.632811723267196</v>
      </c>
      <c r="P256" s="4">
        <f t="shared" si="12"/>
        <v>558.50978994739535</v>
      </c>
    </row>
    <row r="257" spans="1:16" x14ac:dyDescent="0.25">
      <c r="A257" s="9">
        <v>40554</v>
      </c>
      <c r="B257" s="4">
        <v>1274.48</v>
      </c>
      <c r="C257" s="4">
        <v>616.01</v>
      </c>
      <c r="D257" s="4">
        <v>37.17</v>
      </c>
      <c r="E257" s="4">
        <v>16.579999999999998</v>
      </c>
      <c r="F257" s="4">
        <v>28.36</v>
      </c>
      <c r="G257" s="4">
        <v>341.64</v>
      </c>
      <c r="H257" s="4">
        <v>47.37</v>
      </c>
      <c r="I257" s="4">
        <v>48.75</v>
      </c>
      <c r="J257" s="4">
        <v>184.34</v>
      </c>
      <c r="K257" s="4">
        <v>32.979999999999997</v>
      </c>
      <c r="L257" s="4">
        <v>16.36</v>
      </c>
      <c r="M257" s="4"/>
      <c r="N257" s="4">
        <f t="shared" si="10"/>
        <v>1300.3227799001211</v>
      </c>
      <c r="O257" s="4">
        <f t="shared" si="11"/>
        <v>25.842779900121059</v>
      </c>
      <c r="P257" s="4">
        <f t="shared" si="12"/>
        <v>667.84927296610101</v>
      </c>
    </row>
    <row r="258" spans="1:16" x14ac:dyDescent="0.25">
      <c r="A258" s="9">
        <v>40553</v>
      </c>
      <c r="B258" s="4">
        <v>1269.75</v>
      </c>
      <c r="C258" s="4">
        <v>614.21</v>
      </c>
      <c r="D258" s="4">
        <v>36.659999999999997</v>
      </c>
      <c r="E258" s="4">
        <v>16.600000000000001</v>
      </c>
      <c r="F258" s="4">
        <v>28.26</v>
      </c>
      <c r="G258" s="4">
        <v>342.45</v>
      </c>
      <c r="H258" s="4">
        <v>47.3</v>
      </c>
      <c r="I258" s="4">
        <v>48.79</v>
      </c>
      <c r="J258" s="4">
        <v>184.68</v>
      </c>
      <c r="K258" s="4">
        <v>32.96</v>
      </c>
      <c r="L258" s="4">
        <v>16.45</v>
      </c>
      <c r="M258" s="4"/>
      <c r="N258" s="4">
        <f t="shared" si="10"/>
        <v>1299.6464185253406</v>
      </c>
      <c r="O258" s="4">
        <f t="shared" si="11"/>
        <v>29.89641852534055</v>
      </c>
      <c r="P258" s="4">
        <f t="shared" si="12"/>
        <v>893.79584064232563</v>
      </c>
    </row>
    <row r="259" spans="1:16" x14ac:dyDescent="0.25">
      <c r="A259" s="9">
        <v>40550</v>
      </c>
      <c r="B259" s="4">
        <v>1271.5</v>
      </c>
      <c r="C259" s="4">
        <v>616.44000000000005</v>
      </c>
      <c r="D259" s="4">
        <v>37.5</v>
      </c>
      <c r="E259" s="4">
        <v>16.899999999999999</v>
      </c>
      <c r="F259" s="4">
        <v>27.7</v>
      </c>
      <c r="G259" s="4">
        <v>336.12</v>
      </c>
      <c r="H259" s="4">
        <v>47.37</v>
      </c>
      <c r="I259" s="4">
        <v>48.69</v>
      </c>
      <c r="J259" s="4">
        <v>185.49</v>
      </c>
      <c r="K259" s="4">
        <v>32.04</v>
      </c>
      <c r="L259" s="4">
        <v>16.34</v>
      </c>
      <c r="M259" s="4"/>
      <c r="N259" s="4">
        <f t="shared" si="10"/>
        <v>1287.759434724205</v>
      </c>
      <c r="O259" s="4">
        <f t="shared" si="11"/>
        <v>16.259434724204993</v>
      </c>
      <c r="P259" s="4">
        <f t="shared" si="12"/>
        <v>264.36921755068312</v>
      </c>
    </row>
    <row r="260" spans="1:16" x14ac:dyDescent="0.25">
      <c r="A260" s="9">
        <v>40549</v>
      </c>
      <c r="B260" s="4">
        <v>1273.8499999999999</v>
      </c>
      <c r="C260" s="4">
        <v>613.5</v>
      </c>
      <c r="D260" s="4">
        <v>37.51</v>
      </c>
      <c r="E260" s="4">
        <v>17.059999999999999</v>
      </c>
      <c r="F260" s="4">
        <v>28.42</v>
      </c>
      <c r="G260" s="4">
        <v>333.73</v>
      </c>
      <c r="H260" s="4">
        <v>47.54</v>
      </c>
      <c r="I260" s="4">
        <v>48.45</v>
      </c>
      <c r="J260" s="4">
        <v>185.86</v>
      </c>
      <c r="K260" s="4">
        <v>32.270000000000003</v>
      </c>
      <c r="L260" s="4">
        <v>16.28</v>
      </c>
      <c r="M260" s="4"/>
      <c r="N260" s="4">
        <f t="shared" si="10"/>
        <v>1286.7622460753039</v>
      </c>
      <c r="O260" s="4">
        <f t="shared" si="11"/>
        <v>12.912246075303983</v>
      </c>
      <c r="P260" s="4">
        <f t="shared" si="12"/>
        <v>166.72609870920311</v>
      </c>
    </row>
    <row r="261" spans="1:16" x14ac:dyDescent="0.25">
      <c r="A261" s="9">
        <v>40548</v>
      </c>
      <c r="B261" s="4">
        <v>1276.56</v>
      </c>
      <c r="C261" s="4">
        <v>609.07000000000005</v>
      </c>
      <c r="D261" s="4">
        <v>37.53</v>
      </c>
      <c r="E261" s="4">
        <v>16.91</v>
      </c>
      <c r="F261" s="4">
        <v>28.73</v>
      </c>
      <c r="G261" s="4">
        <v>334</v>
      </c>
      <c r="H261" s="4">
        <v>47.48</v>
      </c>
      <c r="I261" s="4">
        <v>48.85</v>
      </c>
      <c r="J261" s="4">
        <v>187.42</v>
      </c>
      <c r="K261" s="4">
        <v>32.22</v>
      </c>
      <c r="L261" s="4">
        <v>16.36</v>
      </c>
      <c r="M261" s="4"/>
      <c r="N261" s="4">
        <f t="shared" si="10"/>
        <v>1284.1464938873146</v>
      </c>
      <c r="O261" s="4">
        <f t="shared" si="11"/>
        <v>7.5864938873146457</v>
      </c>
      <c r="P261" s="4">
        <f t="shared" si="12"/>
        <v>57.554889502262483</v>
      </c>
    </row>
    <row r="262" spans="1:16" x14ac:dyDescent="0.25">
      <c r="A262" s="9">
        <v>40547</v>
      </c>
      <c r="B262" s="4">
        <v>1270.2</v>
      </c>
      <c r="C262" s="4">
        <v>602.12</v>
      </c>
      <c r="D262" s="4">
        <v>36.99</v>
      </c>
      <c r="E262" s="4">
        <v>16.59</v>
      </c>
      <c r="F262" s="4">
        <v>28.47</v>
      </c>
      <c r="G262" s="4">
        <v>331.29</v>
      </c>
      <c r="H262" s="4">
        <v>47.35</v>
      </c>
      <c r="I262" s="4">
        <v>47.14</v>
      </c>
      <c r="J262" s="4">
        <v>185.01</v>
      </c>
      <c r="K262" s="4">
        <v>31.51</v>
      </c>
      <c r="L262" s="4">
        <v>16.37</v>
      </c>
      <c r="M262" s="4"/>
      <c r="N262" s="4">
        <f t="shared" si="10"/>
        <v>1271.7855649804453</v>
      </c>
      <c r="O262" s="4">
        <f t="shared" si="11"/>
        <v>1.5855649804452696</v>
      </c>
      <c r="P262" s="4">
        <f t="shared" si="12"/>
        <v>2.5140163072144084</v>
      </c>
    </row>
    <row r="263" spans="1:16" x14ac:dyDescent="0.25">
      <c r="A263" s="9">
        <v>40546</v>
      </c>
      <c r="B263" s="4">
        <v>1271.8699999999999</v>
      </c>
      <c r="C263" s="4">
        <v>604.35</v>
      </c>
      <c r="D263" s="4">
        <v>36.58</v>
      </c>
      <c r="E263" s="4">
        <v>16.75</v>
      </c>
      <c r="F263" s="4">
        <v>28.68</v>
      </c>
      <c r="G263" s="4">
        <v>329.57</v>
      </c>
      <c r="H263" s="4">
        <v>47.66</v>
      </c>
      <c r="I263" s="4">
        <v>48.26</v>
      </c>
      <c r="J263" s="4">
        <v>184.22</v>
      </c>
      <c r="K263" s="4">
        <v>31.29</v>
      </c>
      <c r="L263" s="4">
        <v>16.28</v>
      </c>
      <c r="M263" s="4"/>
      <c r="N263" s="4">
        <f t="shared" si="10"/>
        <v>1271.9527209665343</v>
      </c>
      <c r="O263" s="4">
        <f t="shared" si="11"/>
        <v>8.27209665344526E-2</v>
      </c>
      <c r="P263" s="4">
        <f t="shared" si="12"/>
        <v>6.8427583043940273E-3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3"/>
  <sheetViews>
    <sheetView showGridLines="0" tabSelected="1" workbookViewId="0">
      <selection activeCell="C28" sqref="C28"/>
    </sheetView>
  </sheetViews>
  <sheetFormatPr defaultRowHeight="15" x14ac:dyDescent="0.25"/>
  <cols>
    <col min="2" max="2" width="12.85546875" bestFit="1" customWidth="1"/>
  </cols>
  <sheetData>
    <row r="1" spans="1:3" ht="21" x14ac:dyDescent="0.35">
      <c r="A1" s="27" t="s">
        <v>33</v>
      </c>
    </row>
    <row r="3" spans="1:3" s="29" customFormat="1" ht="15.75" x14ac:dyDescent="0.25">
      <c r="A3" s="28" t="s">
        <v>34</v>
      </c>
    </row>
    <row r="5" spans="1:3" x14ac:dyDescent="0.25">
      <c r="B5" s="4" t="s">
        <v>35</v>
      </c>
      <c r="C5" s="30">
        <v>90</v>
      </c>
    </row>
    <row r="6" spans="1:3" x14ac:dyDescent="0.25">
      <c r="B6" s="4" t="s">
        <v>36</v>
      </c>
      <c r="C6" s="30">
        <v>105</v>
      </c>
    </row>
    <row r="7" spans="1:3" x14ac:dyDescent="0.25">
      <c r="B7" s="4" t="s">
        <v>37</v>
      </c>
      <c r="C7" s="30">
        <v>100</v>
      </c>
    </row>
    <row r="10" spans="1:3" s="29" customFormat="1" ht="15.75" x14ac:dyDescent="0.25">
      <c r="A10" s="28" t="s">
        <v>38</v>
      </c>
    </row>
    <row r="13" spans="1:3" x14ac:dyDescent="0.25">
      <c r="B13" s="4" t="s">
        <v>39</v>
      </c>
      <c r="C13" s="31">
        <f ca="1">_xll.PsiTriangular(90,100,105)</f>
        <v>97.104157019563985</v>
      </c>
    </row>
    <row r="14" spans="1:3" x14ac:dyDescent="0.25">
      <c r="B14" s="4" t="s">
        <v>40</v>
      </c>
      <c r="C14" s="31">
        <f ca="1">_xll.PsiTriangular(90,100,105)</f>
        <v>97.642957876274195</v>
      </c>
    </row>
    <row r="15" spans="1:3" x14ac:dyDescent="0.25">
      <c r="B15" s="4" t="s">
        <v>41</v>
      </c>
      <c r="C15" s="31">
        <f ca="1">_xll.PsiTriangular(90,100,105)</f>
        <v>101.72922351296452</v>
      </c>
    </row>
    <row r="16" spans="1:3" x14ac:dyDescent="0.25">
      <c r="B16" s="4" t="s">
        <v>42</v>
      </c>
      <c r="C16" s="31">
        <f ca="1">_xll.PsiTriangular(90,100,105)</f>
        <v>93.900288575204769</v>
      </c>
    </row>
    <row r="17" spans="1:3" x14ac:dyDescent="0.25">
      <c r="B17" s="4" t="s">
        <v>43</v>
      </c>
      <c r="C17" s="31">
        <f ca="1">_xll.PsiTriangular(90,100,105)</f>
        <v>100.69945979864544</v>
      </c>
    </row>
    <row r="18" spans="1:3" x14ac:dyDescent="0.25">
      <c r="C18" s="32"/>
    </row>
    <row r="19" spans="1:3" x14ac:dyDescent="0.25">
      <c r="B19" t="s">
        <v>44</v>
      </c>
      <c r="C19" s="33">
        <f ca="1">LARGE(C13:C17,2)+_xll.PsiOutput()</f>
        <v>100.69945979864544</v>
      </c>
    </row>
    <row r="20" spans="1:3" x14ac:dyDescent="0.25">
      <c r="B20" s="4" t="s">
        <v>45</v>
      </c>
      <c r="C20" t="e">
        <f ca="1">_xll.PsiMean(C19)</f>
        <v>#N/A</v>
      </c>
    </row>
    <row r="21" spans="1:3" x14ac:dyDescent="0.25">
      <c r="B21" s="4" t="s">
        <v>46</v>
      </c>
      <c r="C21" t="e">
        <f ca="1">_xll.PsiStdDev(C19)</f>
        <v>#N/A</v>
      </c>
    </row>
    <row r="23" spans="1:3" x14ac:dyDescent="0.25">
      <c r="A23" s="34"/>
    </row>
  </sheetData>
  <pageMargins left="0.7" right="0.7" top="0.75" bottom="0.75" header="0.3" footer="0.3"/>
  <pageSetup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Q1 - Part A</vt:lpstr>
      <vt:lpstr>Q1 - Part B</vt:lpstr>
      <vt:lpstr>Q1 - Part C</vt:lpstr>
      <vt:lpstr>Question 2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cguetta15</dc:creator>
  <cp:lastModifiedBy>Guetta, Daniel</cp:lastModifiedBy>
  <cp:lastPrinted>2012-02-17T04:47:11Z</cp:lastPrinted>
  <dcterms:created xsi:type="dcterms:W3CDTF">2012-02-05T19:21:42Z</dcterms:created>
  <dcterms:modified xsi:type="dcterms:W3CDTF">2012-02-25T02:47:44Z</dcterms:modified>
</cp:coreProperties>
</file>