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336" windowWidth="18852" windowHeight="7152"/>
  </bookViews>
  <sheets>
    <sheet name="Part A" sheetId="1" r:id="rId1"/>
    <sheet name="Part C" sheetId="4" r:id="rId2"/>
    <sheet name="Part D" sheetId="6" r:id="rId3"/>
  </sheets>
  <definedNames>
    <definedName name="solver_adj" localSheetId="0" hidden="1">'Part A'!$C$20:$C$23</definedName>
    <definedName name="solver_adj" localSheetId="1" hidden="1">'Part C'!$C$21:$C$24</definedName>
    <definedName name="solver_adj" localSheetId="2" hidden="1">'Part D'!$C$21:$C$24</definedName>
    <definedName name="solver_adj_ob" localSheetId="0" hidden="1">1</definedName>
    <definedName name="solver_adj_ob" localSheetId="1" hidden="1">1</definedName>
    <definedName name="solver_adj_ob" localSheetId="2" hidden="1">1</definedName>
    <definedName name="solver_adj_ob1" localSheetId="1" hidden="1">1</definedName>
    <definedName name="solver_adj_ob1" localSheetId="2" hidden="1">1</definedName>
    <definedName name="solver_adj_ob2" localSheetId="1" hidden="1">1</definedName>
    <definedName name="solver_adj1" localSheetId="1" hidden="1">'Part C'!$D$22:$D$23</definedName>
    <definedName name="solver_adj1" localSheetId="2" hidden="1">'Part D'!$C$25</definedName>
    <definedName name="solver_adj2" localSheetId="1" hidden="1">'Part C'!$D$24</definedName>
    <definedName name="solver_cha" localSheetId="0" hidden="1">0</definedName>
    <definedName name="solver_cha" localSheetId="1" hidden="1">0</definedName>
    <definedName name="solver_cha" localSheetId="2" hidden="1">0</definedName>
    <definedName name="solver_chc1" localSheetId="0" hidden="1">0</definedName>
    <definedName name="solver_chc1" localSheetId="1" hidden="1">0</definedName>
    <definedName name="solver_chc1" localSheetId="2" hidden="1">0</definedName>
    <definedName name="solver_chc2" localSheetId="0" hidden="1">0</definedName>
    <definedName name="solver_chc2" localSheetId="1" hidden="1">0</definedName>
    <definedName name="solver_chc2" localSheetId="2" hidden="1">0</definedName>
    <definedName name="solver_chc3" localSheetId="0" hidden="1">0</definedName>
    <definedName name="solver_chc3" localSheetId="1" hidden="1">0</definedName>
    <definedName name="solver_chc3" localSheetId="2" hidden="1">0</definedName>
    <definedName name="solver_chc4" localSheetId="0" hidden="1">0</definedName>
    <definedName name="solver_chc4" localSheetId="1" hidden="1">0</definedName>
    <definedName name="solver_chc4" localSheetId="2" hidden="1">0</definedName>
    <definedName name="solver_chc5" localSheetId="1" hidden="1">0</definedName>
    <definedName name="solver_chc5" localSheetId="2" hidden="1">0</definedName>
    <definedName name="solver_chc6" localSheetId="1" hidden="1">0</definedName>
    <definedName name="solver_chn" localSheetId="0" hidden="1">4</definedName>
    <definedName name="solver_chn" localSheetId="1" hidden="1">4</definedName>
    <definedName name="solver_chn" localSheetId="2" hidden="1">4</definedName>
    <definedName name="solver_chp1" localSheetId="0" hidden="1">0</definedName>
    <definedName name="solver_chp1" localSheetId="1" hidden="1">0</definedName>
    <definedName name="solver_chp1" localSheetId="2" hidden="1">0</definedName>
    <definedName name="solver_chp2" localSheetId="0" hidden="1">0</definedName>
    <definedName name="solver_chp2" localSheetId="1" hidden="1">0</definedName>
    <definedName name="solver_chp2" localSheetId="2" hidden="1">0</definedName>
    <definedName name="solver_chp3" localSheetId="0" hidden="1">0</definedName>
    <definedName name="solver_chp3" localSheetId="1" hidden="1">0</definedName>
    <definedName name="solver_chp3" localSheetId="2" hidden="1">0</definedName>
    <definedName name="solver_chp4" localSheetId="0" hidden="1">0</definedName>
    <definedName name="solver_chp4" localSheetId="1" hidden="1">0</definedName>
    <definedName name="solver_chp4" localSheetId="2" hidden="1">0</definedName>
    <definedName name="solver_chp5" localSheetId="1" hidden="1">0</definedName>
    <definedName name="solver_chp5" localSheetId="2" hidden="1">0</definedName>
    <definedName name="solver_chp6" localSheetId="1" hidden="1">0</definedName>
    <definedName name="solver_cht" localSheetId="0" hidden="1">0</definedName>
    <definedName name="solver_cht" localSheetId="1" hidden="1">0</definedName>
    <definedName name="solver_cht" localSheetId="2" hidden="1">0</definedName>
    <definedName name="solver_cir1" localSheetId="0" hidden="1">1</definedName>
    <definedName name="solver_cir1" localSheetId="1" hidden="1">1</definedName>
    <definedName name="solver_cir1" localSheetId="2" hidden="1">1</definedName>
    <definedName name="solver_cir2" localSheetId="0" hidden="1">1</definedName>
    <definedName name="solver_cir2" localSheetId="1" hidden="1">1</definedName>
    <definedName name="solver_cir2" localSheetId="2" hidden="1">1</definedName>
    <definedName name="solver_cir3" localSheetId="0" hidden="1">1</definedName>
    <definedName name="solver_cir3" localSheetId="1" hidden="1">1</definedName>
    <definedName name="solver_cir3" localSheetId="2" hidden="1">1</definedName>
    <definedName name="solver_cir4" localSheetId="0" hidden="1">1</definedName>
    <definedName name="solver_cir4" localSheetId="1" hidden="1">1</definedName>
    <definedName name="solver_cir4" localSheetId="2" hidden="1">1</definedName>
    <definedName name="solver_cir5" localSheetId="1" hidden="1">1</definedName>
    <definedName name="solver_cir5" localSheetId="2" hidden="1">1</definedName>
    <definedName name="solver_cir6" localSheetId="1" hidden="1">1</definedName>
    <definedName name="solver_con" localSheetId="0" hidden="1">" "</definedName>
    <definedName name="solver_con" localSheetId="1" hidden="1">" "</definedName>
    <definedName name="solver_con" localSheetId="2" hidden="1">" "</definedName>
    <definedName name="solver_con1" localSheetId="0" hidden="1">" "</definedName>
    <definedName name="solver_con1" localSheetId="1" hidden="1">" "</definedName>
    <definedName name="solver_con1" localSheetId="2" hidden="1">" "</definedName>
    <definedName name="solver_con2" localSheetId="0" hidden="1">" "</definedName>
    <definedName name="solver_con2" localSheetId="1" hidden="1">" "</definedName>
    <definedName name="solver_con2" localSheetId="2" hidden="1">" "</definedName>
    <definedName name="solver_con3" localSheetId="0" hidden="1">" "</definedName>
    <definedName name="solver_con3" localSheetId="1" hidden="1">" "</definedName>
    <definedName name="solver_con3" localSheetId="2" hidden="1">" "</definedName>
    <definedName name="solver_con4" localSheetId="0" hidden="1">" "</definedName>
    <definedName name="solver_con4" localSheetId="1" hidden="1">" "</definedName>
    <definedName name="solver_con4" localSheetId="2" hidden="1">" "</definedName>
    <definedName name="solver_con5" localSheetId="1" hidden="1">" "</definedName>
    <definedName name="solver_con5" localSheetId="2" hidden="1">" "</definedName>
    <definedName name="solver_con6" localSheetId="1" hidden="1">" "</definedName>
    <definedName name="solver_dia" localSheetId="0" hidden="1">5</definedName>
    <definedName name="solver_dia" localSheetId="1" hidden="1">5</definedName>
    <definedName name="solver_dia" localSheetId="2" hidden="1">5</definedName>
    <definedName name="solver_iao" localSheetId="0" hidden="1">0</definedName>
    <definedName name="solver_iao" localSheetId="1" hidden="1">0</definedName>
    <definedName name="solver_iao" localSheetId="2" hidden="1">0</definedName>
    <definedName name="solver_int" localSheetId="0" hidden="1">0</definedName>
    <definedName name="solver_int" localSheetId="1" hidden="1">0</definedName>
    <definedName name="solver_int" localSheetId="2" hidden="1">0</definedName>
    <definedName name="solver_irs" localSheetId="0" hidden="1">0</definedName>
    <definedName name="solver_irs" localSheetId="1" hidden="1">0</definedName>
    <definedName name="solver_irs" localSheetId="2" hidden="1">0</definedName>
    <definedName name="solver_ism" localSheetId="0" hidden="1">0</definedName>
    <definedName name="solver_ism" localSheetId="1" hidden="1">0</definedName>
    <definedName name="solver_ism" localSheetId="2" hidden="1">0</definedName>
    <definedName name="solver_lhs_ob1" localSheetId="0" hidden="1">0</definedName>
    <definedName name="solver_lhs_ob1" localSheetId="1" hidden="1">0</definedName>
    <definedName name="solver_lhs_ob1" localSheetId="2" hidden="1">0</definedName>
    <definedName name="solver_lhs_ob2" localSheetId="0" hidden="1">0</definedName>
    <definedName name="solver_lhs_ob2" localSheetId="1" hidden="1">0</definedName>
    <definedName name="solver_lhs_ob2" localSheetId="2" hidden="1">0</definedName>
    <definedName name="solver_lhs_ob3" localSheetId="0" hidden="1">0</definedName>
    <definedName name="solver_lhs_ob3" localSheetId="1" hidden="1">0</definedName>
    <definedName name="solver_lhs_ob3" localSheetId="2" hidden="1">0</definedName>
    <definedName name="solver_lhs_ob4" localSheetId="0" hidden="1">0</definedName>
    <definedName name="solver_lhs_ob4" localSheetId="1" hidden="1">0</definedName>
    <definedName name="solver_lhs_ob4" localSheetId="2" hidden="1">0</definedName>
    <definedName name="solver_lhs_ob5" localSheetId="1" hidden="1">0</definedName>
    <definedName name="solver_lhs_ob5" localSheetId="2" hidden="1">0</definedName>
    <definedName name="solver_lhs_ob6" localSheetId="1" hidden="1">0</definedName>
    <definedName name="solver_lhs1" localSheetId="0" hidden="1">'Part A'!$E$34</definedName>
    <definedName name="solver_lhs1" localSheetId="1" hidden="1">'Part C'!$E$35</definedName>
    <definedName name="solver_lhs1" localSheetId="2" hidden="1">'Part D'!$E$36</definedName>
    <definedName name="solver_lhs2" localSheetId="0" hidden="1">'Part A'!$E$38</definedName>
    <definedName name="solver_lhs2" localSheetId="1" hidden="1">'Part C'!$E$39</definedName>
    <definedName name="solver_lhs2" localSheetId="2" hidden="1">'Part D'!$E$40</definedName>
    <definedName name="solver_lhs3" localSheetId="0" hidden="1">'Part A'!$E$42</definedName>
    <definedName name="solver_lhs3" localSheetId="1" hidden="1">'Part C'!$E$43</definedName>
    <definedName name="solver_lhs3" localSheetId="2" hidden="1">'Part D'!$E$44</definedName>
    <definedName name="solver_lhs4" localSheetId="0" hidden="1">'Part A'!$C$20:$C$23</definedName>
    <definedName name="solver_lhs4" localSheetId="1" hidden="1">'Part C'!$C$21:$C$24</definedName>
    <definedName name="solver_lhs4" localSheetId="2" hidden="1">'Part D'!$C$21:$C$24</definedName>
    <definedName name="solver_lhs5" localSheetId="1" hidden="1">'Part C'!$D$22:$D$24</definedName>
    <definedName name="solver_lhs5" localSheetId="2" hidden="1">'Part D'!$C$25</definedName>
    <definedName name="solver_lhs6" localSheetId="1" hidden="1">'Part C'!$E$47</definedName>
    <definedName name="solver_mda" localSheetId="0" hidden="1">4</definedName>
    <definedName name="solver_mda" localSheetId="1" hidden="1">4</definedName>
    <definedName name="solver_mda" localSheetId="2" hidden="1">4</definedName>
    <definedName name="solver_mod" localSheetId="0" hidden="1">3</definedName>
    <definedName name="solver_mod" localSheetId="1" hidden="1">3</definedName>
    <definedName name="solver_mod" localSheetId="2" hidden="1">3</definedName>
    <definedName name="solver_ntr" localSheetId="0" hidden="1">0</definedName>
    <definedName name="solver_ntr" localSheetId="1" hidden="1">0</definedName>
    <definedName name="solver_ntr" localSheetId="2" hidden="1">0</definedName>
    <definedName name="solver_ntri" hidden="1">1000</definedName>
    <definedName name="solver_num" localSheetId="0" hidden="1">4</definedName>
    <definedName name="solver_num" localSheetId="1" hidden="1">6</definedName>
    <definedName name="solver_num" localSheetId="2" hidden="1">5</definedName>
    <definedName name="solver_obc" localSheetId="0" hidden="1">0</definedName>
    <definedName name="solver_obc" localSheetId="1" hidden="1">0</definedName>
    <definedName name="solver_obc" localSheetId="2" hidden="1">0</definedName>
    <definedName name="solver_obp" localSheetId="0" hidden="1">0</definedName>
    <definedName name="solver_obp" localSheetId="1" hidden="1">0</definedName>
    <definedName name="solver_obp" localSheetId="2" hidden="1">0</definedName>
    <definedName name="solver_opt" localSheetId="0" hidden="1">'Part A'!$D$28</definedName>
    <definedName name="solver_opt" localSheetId="1" hidden="1">'Part C'!$D$29</definedName>
    <definedName name="solver_opt" localSheetId="2" hidden="1">'Part D'!$D$30</definedName>
    <definedName name="solver_opt_ob" localSheetId="0" hidden="1">1</definedName>
    <definedName name="solver_opt_ob" localSheetId="1" hidden="1">1</definedName>
    <definedName name="solver_opt_ob" localSheetId="2" hidden="1">1</definedName>
    <definedName name="solver_psi" localSheetId="0" hidden="1">0</definedName>
    <definedName name="solver_psi" localSheetId="1" hidden="1">0</definedName>
    <definedName name="solver_psi" localSheetId="2" hidden="1">0</definedName>
    <definedName name="solver_rdp" localSheetId="0" hidden="1">0</definedName>
    <definedName name="solver_rdp" localSheetId="1" hidden="1">0</definedName>
    <definedName name="solver_rdp" localSheetId="2" hidden="1">0</definedName>
    <definedName name="solver_rel1" localSheetId="0" hidden="1">1</definedName>
    <definedName name="solver_rel1" localSheetId="1" hidden="1">1</definedName>
    <definedName name="solver_rel1" localSheetId="2" hidden="1">1</definedName>
    <definedName name="solver_rel2" localSheetId="0" hidden="1">3</definedName>
    <definedName name="solver_rel2" localSheetId="1" hidden="1">3</definedName>
    <definedName name="solver_rel2" localSheetId="2" hidden="1">3</definedName>
    <definedName name="solver_rel3" localSheetId="0" hidden="1">3</definedName>
    <definedName name="solver_rel3" localSheetId="1" hidden="1">3</definedName>
    <definedName name="solver_rel3" localSheetId="2" hidden="1">3</definedName>
    <definedName name="solver_rel4" localSheetId="0" hidden="1">3</definedName>
    <definedName name="solver_rel4" localSheetId="1" hidden="1">3</definedName>
    <definedName name="solver_rel4" localSheetId="2" hidden="1">3</definedName>
    <definedName name="solver_rel5" localSheetId="1" hidden="1">3</definedName>
    <definedName name="solver_rel5" localSheetId="2" hidden="1">3</definedName>
    <definedName name="solver_rel6" localSheetId="1" hidden="1">1</definedName>
    <definedName name="solver_rhs1" localSheetId="0" hidden="1">'Part A'!$G$34</definedName>
    <definedName name="solver_rhs1" localSheetId="1" hidden="1">'Part C'!$G$35</definedName>
    <definedName name="solver_rhs1" localSheetId="2" hidden="1">'Part D'!$G$36</definedName>
    <definedName name="solver_rhs2" localSheetId="0" hidden="1">'Part A'!$G$38</definedName>
    <definedName name="solver_rhs2" localSheetId="1" hidden="1">'Part C'!$G$39</definedName>
    <definedName name="solver_rhs2" localSheetId="2" hidden="1">'Part D'!$G$40</definedName>
    <definedName name="solver_rhs3" localSheetId="0" hidden="1">'Part A'!$G$42</definedName>
    <definedName name="solver_rhs3" localSheetId="1" hidden="1">'Part C'!$G$43</definedName>
    <definedName name="solver_rhs3" localSheetId="2" hidden="1">'Part D'!$G$44</definedName>
    <definedName name="solver_rhs4" localSheetId="0" hidden="1">0</definedName>
    <definedName name="solver_rhs4" localSheetId="1" hidden="1">0</definedName>
    <definedName name="solver_rhs4" localSheetId="2" hidden="1">0</definedName>
    <definedName name="solver_rhs5" localSheetId="1" hidden="1">0</definedName>
    <definedName name="solver_rhs5" localSheetId="2" hidden="1">0</definedName>
    <definedName name="solver_rhs6" localSheetId="1" hidden="1">'Part C'!$G$47</definedName>
    <definedName name="solver_rlx" localSheetId="0" hidden="1">0</definedName>
    <definedName name="solver_rlx" localSheetId="1" hidden="1">0</definedName>
    <definedName name="solver_rlx" localSheetId="2" hidden="1">0</definedName>
    <definedName name="solver_rsmp" hidden="1">2</definedName>
    <definedName name="solver_rtr" localSheetId="0" hidden="1">0</definedName>
    <definedName name="solver_rtr" localSheetId="1" hidden="1">0</definedName>
    <definedName name="solver_rtr" localSheetId="2" hidden="1">0</definedName>
    <definedName name="solver_rxc1" localSheetId="0" hidden="1">1</definedName>
    <definedName name="solver_rxc1" localSheetId="1" hidden="1">1</definedName>
    <definedName name="solver_rxc1" localSheetId="2" hidden="1">1</definedName>
    <definedName name="solver_rxc2" localSheetId="0" hidden="1">1</definedName>
    <definedName name="solver_rxc2" localSheetId="1" hidden="1">1</definedName>
    <definedName name="solver_rxc2" localSheetId="2" hidden="1">1</definedName>
    <definedName name="solver_rxc3" localSheetId="0" hidden="1">1</definedName>
    <definedName name="solver_rxc3" localSheetId="1" hidden="1">1</definedName>
    <definedName name="solver_rxc3" localSheetId="2" hidden="1">1</definedName>
    <definedName name="solver_rxc4" localSheetId="0" hidden="1">1</definedName>
    <definedName name="solver_rxc4" localSheetId="1" hidden="1">1</definedName>
    <definedName name="solver_rxc4" localSheetId="2" hidden="1">1</definedName>
    <definedName name="solver_rxc5" localSheetId="1" hidden="1">1</definedName>
    <definedName name="solver_rxc5" localSheetId="2" hidden="1">1</definedName>
    <definedName name="solver_rxc6" localSheetId="1" hidden="1">1</definedName>
    <definedName name="solver_rxv" localSheetId="0" hidden="1">1</definedName>
    <definedName name="solver_rxv" localSheetId="1" hidden="1">1</definedName>
    <definedName name="solver_rxv" localSheetId="2" hidden="1">1</definedName>
    <definedName name="solver_rxv1" localSheetId="1" hidden="1">1</definedName>
    <definedName name="solver_rxv1" localSheetId="2" hidden="1">1</definedName>
    <definedName name="solver_rxv2" localSheetId="1" hidden="1">1</definedName>
    <definedName name="solver_seed" hidden="1">0</definedName>
    <definedName name="solver_sel" localSheetId="0" hidden="1">1</definedName>
    <definedName name="solver_sel" localSheetId="1" hidden="1">1</definedName>
    <definedName name="solver_sel" localSheetId="2" hidden="1">1</definedName>
    <definedName name="solver_slv" localSheetId="0" hidden="1">0</definedName>
    <definedName name="solver_slv" localSheetId="1" hidden="1">0</definedName>
    <definedName name="solver_slv" localSheetId="2" hidden="1">0</definedName>
    <definedName name="solver_slvu" localSheetId="0" hidden="1">0</definedName>
    <definedName name="solver_slvu" localSheetId="1" hidden="1">0</definedName>
    <definedName name="solver_slvu" localSheetId="2" hidden="1">0</definedName>
    <definedName name="solver_typ" localSheetId="0" hidden="1">1</definedName>
    <definedName name="solver_typ" localSheetId="1" hidden="1">1</definedName>
    <definedName name="solver_typ" localSheetId="2" hidden="1">1</definedName>
    <definedName name="solver_umod" localSheetId="0" hidden="1">1</definedName>
    <definedName name="solver_umod" localSheetId="1" hidden="1">1</definedName>
    <definedName name="solver_umod" localSheetId="2" hidden="1">1</definedName>
    <definedName name="solver_urs" localSheetId="0" hidden="1">0</definedName>
    <definedName name="solver_urs" localSheetId="1" hidden="1">0</definedName>
    <definedName name="solver_urs" localSheetId="2" hidden="1">0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r" localSheetId="0" hidden="1">" "</definedName>
    <definedName name="solver_var" localSheetId="1" hidden="1">" "</definedName>
    <definedName name="solver_var" localSheetId="2" hidden="1">" "</definedName>
    <definedName name="solver_var1" localSheetId="1" hidden="1">" "</definedName>
    <definedName name="solver_var1" localSheetId="2" hidden="1">" "</definedName>
    <definedName name="solver_var2" localSheetId="1" hidden="1">" "</definedName>
    <definedName name="solver_ver" localSheetId="0" hidden="1">10</definedName>
    <definedName name="solver_ver" localSheetId="1" hidden="1">10</definedName>
    <definedName name="solver_ver" localSheetId="2" hidden="1">10</definedName>
    <definedName name="solver_vir" localSheetId="0" hidden="1">1</definedName>
    <definedName name="solver_vir" localSheetId="1" hidden="1">1</definedName>
    <definedName name="solver_vir" localSheetId="2" hidden="1">1</definedName>
    <definedName name="solver_vir1" localSheetId="1" hidden="1">1</definedName>
    <definedName name="solver_vir1" localSheetId="2" hidden="1">1</definedName>
    <definedName name="solver_vir2" localSheetId="1" hidden="1">1</definedName>
    <definedName name="solver_vol" localSheetId="0" hidden="1">0</definedName>
    <definedName name="solver_vol" localSheetId="1" hidden="1">0</definedName>
    <definedName name="solver_vol" localSheetId="2" hidden="1">0</definedName>
    <definedName name="solver_vst" localSheetId="0" hidden="1">0</definedName>
    <definedName name="solver_vst" localSheetId="1" hidden="1">0</definedName>
    <definedName name="solver_vst" localSheetId="2" hidden="1">0</definedName>
    <definedName name="solver_vst1" localSheetId="1" hidden="1">0</definedName>
    <definedName name="solver_vst1" localSheetId="2" hidden="1">0</definedName>
    <definedName name="solver_vst2" localSheetId="1" hidden="1">0</definedName>
  </definedNames>
  <calcPr calcId="145621"/>
</workbook>
</file>

<file path=xl/calcChain.xml><?xml version="1.0" encoding="utf-8"?>
<calcChain xmlns="http://schemas.openxmlformats.org/spreadsheetml/2006/main">
  <c r="G44" i="6" l="1"/>
  <c r="G36" i="6"/>
  <c r="E44" i="6"/>
  <c r="A42" i="6"/>
  <c r="G40" i="6"/>
  <c r="E40" i="6"/>
  <c r="A38" i="6"/>
  <c r="E36" i="6"/>
  <c r="A34" i="6"/>
  <c r="D30" i="6"/>
  <c r="E47" i="4"/>
  <c r="G47" i="4"/>
  <c r="A45" i="4"/>
  <c r="E39" i="4"/>
  <c r="E43" i="4"/>
  <c r="E42" i="1"/>
  <c r="E22" i="4"/>
  <c r="E23" i="4"/>
  <c r="E24" i="4"/>
  <c r="E21" i="4"/>
  <c r="G43" i="4"/>
  <c r="A41" i="4"/>
  <c r="G39" i="4"/>
  <c r="A37" i="4"/>
  <c r="G35" i="4"/>
  <c r="A33" i="4"/>
  <c r="E35" i="4" l="1"/>
  <c r="D29" i="4"/>
  <c r="G42" i="1" l="1"/>
  <c r="A40" i="1"/>
  <c r="G38" i="1"/>
  <c r="E38" i="1"/>
  <c r="G34" i="1"/>
  <c r="E34" i="1"/>
  <c r="D28" i="1"/>
  <c r="A36" i="1"/>
  <c r="A32" i="1"/>
</calcChain>
</file>

<file path=xl/sharedStrings.xml><?xml version="1.0" encoding="utf-8"?>
<sst xmlns="http://schemas.openxmlformats.org/spreadsheetml/2006/main" count="146" uniqueCount="52">
  <si>
    <t>Review Session 1 - Part A</t>
  </si>
  <si>
    <t>Problem Data</t>
  </si>
  <si>
    <t>Current</t>
  </si>
  <si>
    <t>price</t>
  </si>
  <si>
    <t>Rating</t>
  </si>
  <si>
    <t>Expected</t>
  </si>
  <si>
    <t>downside</t>
  </si>
  <si>
    <t>upside</t>
  </si>
  <si>
    <t>AAA</t>
  </si>
  <si>
    <t>BBB</t>
  </si>
  <si>
    <t>BB</t>
  </si>
  <si>
    <t>Decision Variables</t>
  </si>
  <si>
    <t>Constraints</t>
  </si>
  <si>
    <t>Total amount available to invest</t>
  </si>
  <si>
    <t>Amount invested</t>
  </si>
  <si>
    <t>&lt;=</t>
  </si>
  <si>
    <t>Objective function</t>
  </si>
  <si>
    <t>&gt;=</t>
  </si>
  <si>
    <t>Amount available to invest</t>
  </si>
  <si>
    <t>Maximum acceptable downside risk</t>
  </si>
  <si>
    <t>Expected portfolio value</t>
  </si>
  <si>
    <t>Thousands</t>
  </si>
  <si>
    <t>of shares</t>
  </si>
  <si>
    <t>Thousands of shares</t>
  </si>
  <si>
    <t>LONG</t>
  </si>
  <si>
    <t>SHORT</t>
  </si>
  <si>
    <t>NET</t>
  </si>
  <si>
    <t>Short selling restriction</t>
  </si>
  <si>
    <t xml:space="preserve">   (Total longed)</t>
  </si>
  <si>
    <t>Leverage limit</t>
  </si>
  <si>
    <r>
      <t xml:space="preserve">Total shorted </t>
    </r>
    <r>
      <rPr>
        <sz val="11"/>
        <color theme="1"/>
        <rFont val="Symbol"/>
        <family val="1"/>
        <charset val="2"/>
      </rPr>
      <t>´</t>
    </r>
    <r>
      <rPr>
        <sz val="11"/>
        <color theme="1"/>
        <rFont val="Calibri"/>
        <family val="2"/>
        <scheme val="minor"/>
      </rPr>
      <t xml:space="preserve"> leverage limit</t>
    </r>
  </si>
  <si>
    <t>Insurance</t>
  </si>
  <si>
    <t xml:space="preserve">     thousands $</t>
  </si>
  <si>
    <t>Review Session 1 - Part C</t>
  </si>
  <si>
    <t>Review Session 1 - Part D</t>
  </si>
  <si>
    <r>
      <t>(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    -</t>
    </r>
  </si>
  <si>
    <r>
      <t>(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   -</t>
    </r>
  </si>
  <si>
    <r>
      <t>(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)    -</t>
    </r>
  </si>
  <si>
    <r>
      <t>(</t>
    </r>
    <r>
      <rPr>
        <i/>
        <sz val="11"/>
        <color theme="1"/>
        <rFont val="Calibri"/>
        <family val="2"/>
        <scheme val="minor"/>
      </rPr>
      <t>x</t>
    </r>
    <r>
      <rPr>
        <i/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   -</t>
    </r>
  </si>
  <si>
    <t>Fund A</t>
  </si>
  <si>
    <t>Fund B</t>
  </si>
  <si>
    <t>Fund C</t>
  </si>
  <si>
    <t>Fund D</t>
  </si>
  <si>
    <t>Worse</t>
  </si>
  <si>
    <t>Best</t>
  </si>
  <si>
    <t>Maximum allowable loss</t>
  </si>
  <si>
    <t>Minimum investment in AAA fund</t>
  </si>
  <si>
    <t>Worse-case outcome</t>
  </si>
  <si>
    <t>Total invested in AAA fund</t>
  </si>
  <si>
    <t>Minimum investment in AAA funds</t>
  </si>
  <si>
    <t>Investment in AAA funds</t>
  </si>
  <si>
    <t>Total invested in AAA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</si>
</sst>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i/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/>
    <xf numFmtId="0" fontId="0" fillId="4" borderId="2" xfId="0" applyFill="1" applyBorder="1" applyAlignment="1">
      <alignment horizontal="center"/>
    </xf>
    <xf numFmtId="43" fontId="0" fillId="0" borderId="0" xfId="1" applyFont="1" applyAlignment="1"/>
    <xf numFmtId="43" fontId="0" fillId="0" borderId="1" xfId="1" applyFont="1" applyBorder="1" applyAlignment="1"/>
    <xf numFmtId="43" fontId="0" fillId="0" borderId="2" xfId="1" applyFont="1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64771</xdr:colOff>
      <xdr:row>11</xdr:row>
      <xdr:rowOff>15240</xdr:rowOff>
    </xdr:from>
    <xdr:to>
      <xdr:col>5</xdr:col>
      <xdr:colOff>129540</xdr:colOff>
      <xdr:row>13</xdr:row>
      <xdr:rowOff>175260</xdr:rowOff>
    </xdr:to>
    <xdr:sp macro="" textlink="">
      <xdr:nvSpPr>
        <xdr:cNvPr id="3" name="Right Brace 2"/>
        <xdr:cNvSpPr/>
      </xdr:nvSpPr>
      <xdr:spPr>
        <a:xfrm>
          <a:off x="3112771" y="2186940"/>
          <a:ext cx="64769" cy="525780"/>
        </a:xfrm>
        <a:prstGeom prst="rightBrace">
          <a:avLst>
            <a:gd name="adj1" fmla="val 19363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11</xdr:row>
      <xdr:rowOff>0</xdr:rowOff>
    </xdr:from>
    <xdr:to>
      <xdr:col>5</xdr:col>
      <xdr:colOff>133349</xdr:colOff>
      <xdr:row>13</xdr:row>
      <xdr:rowOff>160020</xdr:rowOff>
    </xdr:to>
    <xdr:sp macro="" textlink="">
      <xdr:nvSpPr>
        <xdr:cNvPr id="2" name="Right Brace 1"/>
        <xdr:cNvSpPr/>
      </xdr:nvSpPr>
      <xdr:spPr>
        <a:xfrm>
          <a:off x="3116580" y="2171700"/>
          <a:ext cx="64769" cy="525780"/>
        </a:xfrm>
        <a:prstGeom prst="rightBrace">
          <a:avLst>
            <a:gd name="adj1" fmla="val 19363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64771</xdr:colOff>
      <xdr:row>11</xdr:row>
      <xdr:rowOff>15240</xdr:rowOff>
    </xdr:from>
    <xdr:to>
      <xdr:col>5</xdr:col>
      <xdr:colOff>129540</xdr:colOff>
      <xdr:row>13</xdr:row>
      <xdr:rowOff>175260</xdr:rowOff>
    </xdr:to>
    <xdr:sp macro="" textlink="">
      <xdr:nvSpPr>
        <xdr:cNvPr id="3" name="Right Brace 2"/>
        <xdr:cNvSpPr/>
      </xdr:nvSpPr>
      <xdr:spPr>
        <a:xfrm>
          <a:off x="3112771" y="2186940"/>
          <a:ext cx="64769" cy="525780"/>
        </a:xfrm>
        <a:prstGeom prst="rightBrace">
          <a:avLst>
            <a:gd name="adj1" fmla="val 193630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zoomScaleNormal="100" workbookViewId="0"/>
  </sheetViews>
  <sheetFormatPr defaultRowHeight="14.4" x14ac:dyDescent="0.3"/>
  <sheetData>
    <row r="1" spans="1:7" s="2" customFormat="1" ht="25.8" x14ac:dyDescent="0.5">
      <c r="A1" s="1" t="s">
        <v>0</v>
      </c>
    </row>
    <row r="3" spans="1:7" s="3" customFormat="1" x14ac:dyDescent="0.3">
      <c r="A3" s="4" t="s">
        <v>1</v>
      </c>
    </row>
    <row r="4" spans="1:7" ht="15" thickBot="1" x14ac:dyDescent="0.35">
      <c r="B4" s="6"/>
      <c r="C4" s="6"/>
      <c r="D4" s="6"/>
      <c r="E4" s="6"/>
      <c r="F4" s="6"/>
      <c r="G4" s="6"/>
    </row>
    <row r="5" spans="1:7" x14ac:dyDescent="0.3">
      <c r="B5" s="5"/>
      <c r="C5" s="5"/>
      <c r="D5" s="5" t="s">
        <v>2</v>
      </c>
      <c r="E5" s="5" t="s">
        <v>5</v>
      </c>
      <c r="F5" s="5" t="s">
        <v>43</v>
      </c>
      <c r="G5" s="5" t="s">
        <v>44</v>
      </c>
    </row>
    <row r="6" spans="1:7" x14ac:dyDescent="0.3">
      <c r="B6" s="8"/>
      <c r="C6" s="8" t="s">
        <v>4</v>
      </c>
      <c r="D6" s="8" t="s">
        <v>3</v>
      </c>
      <c r="E6" s="8" t="s">
        <v>3</v>
      </c>
      <c r="F6" s="8" t="s">
        <v>6</v>
      </c>
      <c r="G6" s="8" t="s">
        <v>7</v>
      </c>
    </row>
    <row r="7" spans="1:7" x14ac:dyDescent="0.3">
      <c r="B7" s="5" t="s">
        <v>39</v>
      </c>
      <c r="C7" s="5" t="s">
        <v>8</v>
      </c>
      <c r="D7" s="5">
        <v>50</v>
      </c>
      <c r="E7" s="5">
        <v>70</v>
      </c>
      <c r="F7" s="20">
        <v>59.09</v>
      </c>
      <c r="G7" s="20">
        <v>82.1</v>
      </c>
    </row>
    <row r="8" spans="1:7" x14ac:dyDescent="0.3">
      <c r="B8" s="5" t="s">
        <v>40</v>
      </c>
      <c r="C8" s="5" t="s">
        <v>10</v>
      </c>
      <c r="D8" s="5">
        <v>5</v>
      </c>
      <c r="E8" s="5">
        <v>10</v>
      </c>
      <c r="F8" s="20">
        <v>0.05</v>
      </c>
      <c r="G8" s="20">
        <v>36.32</v>
      </c>
    </row>
    <row r="9" spans="1:7" x14ac:dyDescent="0.3">
      <c r="B9" s="5" t="s">
        <v>41</v>
      </c>
      <c r="C9" s="5" t="s">
        <v>9</v>
      </c>
      <c r="D9" s="5">
        <v>13</v>
      </c>
      <c r="E9" s="5">
        <v>20</v>
      </c>
      <c r="F9" s="20">
        <v>16.88</v>
      </c>
      <c r="G9" s="20">
        <v>23.46</v>
      </c>
    </row>
    <row r="10" spans="1:7" ht="15" thickBot="1" x14ac:dyDescent="0.35">
      <c r="B10" s="7" t="s">
        <v>42</v>
      </c>
      <c r="C10" s="7" t="s">
        <v>10</v>
      </c>
      <c r="D10" s="7">
        <v>10</v>
      </c>
      <c r="E10" s="7">
        <v>8</v>
      </c>
      <c r="F10" s="21">
        <v>0.94</v>
      </c>
      <c r="G10" s="21">
        <v>25.14</v>
      </c>
    </row>
    <row r="12" spans="1:7" x14ac:dyDescent="0.3">
      <c r="D12" s="12" t="s">
        <v>18</v>
      </c>
      <c r="E12" s="13">
        <v>1000</v>
      </c>
    </row>
    <row r="13" spans="1:7" x14ac:dyDescent="0.3">
      <c r="D13" s="12" t="s">
        <v>45</v>
      </c>
      <c r="E13" s="13">
        <v>500</v>
      </c>
      <c r="F13" t="s">
        <v>32</v>
      </c>
    </row>
    <row r="14" spans="1:7" x14ac:dyDescent="0.3">
      <c r="D14" s="12" t="s">
        <v>46</v>
      </c>
      <c r="E14" s="13">
        <v>200</v>
      </c>
    </row>
    <row r="16" spans="1:7" s="3" customFormat="1" x14ac:dyDescent="0.3">
      <c r="A16" s="4" t="s">
        <v>11</v>
      </c>
    </row>
    <row r="17" spans="1:5" ht="15" thickBot="1" x14ac:dyDescent="0.35">
      <c r="B17" s="6"/>
      <c r="C17" s="6"/>
    </row>
    <row r="18" spans="1:5" x14ac:dyDescent="0.3">
      <c r="C18" s="5" t="s">
        <v>21</v>
      </c>
    </row>
    <row r="19" spans="1:5" x14ac:dyDescent="0.3">
      <c r="B19" s="9"/>
      <c r="C19" s="8" t="s">
        <v>22</v>
      </c>
    </row>
    <row r="20" spans="1:5" ht="15.6" x14ac:dyDescent="0.35">
      <c r="A20" s="10" t="s">
        <v>35</v>
      </c>
      <c r="B20" t="s">
        <v>39</v>
      </c>
      <c r="C20" s="15">
        <v>4</v>
      </c>
    </row>
    <row r="21" spans="1:5" ht="15.6" x14ac:dyDescent="0.35">
      <c r="A21" s="10" t="s">
        <v>36</v>
      </c>
      <c r="B21" t="s">
        <v>40</v>
      </c>
      <c r="C21" s="15">
        <v>120.3185671641791</v>
      </c>
    </row>
    <row r="22" spans="1:5" ht="15.6" x14ac:dyDescent="0.35">
      <c r="A22" s="10" t="s">
        <v>37</v>
      </c>
      <c r="B22" t="s">
        <v>41</v>
      </c>
      <c r="C22" s="15">
        <v>15.262089552238805</v>
      </c>
    </row>
    <row r="23" spans="1:5" ht="16.2" thickBot="1" x14ac:dyDescent="0.4">
      <c r="A23" s="10" t="s">
        <v>38</v>
      </c>
      <c r="B23" s="6" t="s">
        <v>42</v>
      </c>
      <c r="C23" s="16">
        <v>0</v>
      </c>
    </row>
    <row r="26" spans="1:5" s="3" customFormat="1" x14ac:dyDescent="0.3">
      <c r="A26" s="4" t="s">
        <v>16</v>
      </c>
    </row>
    <row r="28" spans="1:5" x14ac:dyDescent="0.3">
      <c r="C28" s="10" t="s">
        <v>20</v>
      </c>
      <c r="D28" s="14">
        <f>SUMPRODUCT(C20:C23,E7:E10)</f>
        <v>1788.4274626865672</v>
      </c>
      <c r="E28" s="5"/>
    </row>
    <row r="30" spans="1:5" s="3" customFormat="1" x14ac:dyDescent="0.3">
      <c r="A30" s="4" t="s">
        <v>12</v>
      </c>
    </row>
    <row r="32" spans="1:5" x14ac:dyDescent="0.3">
      <c r="A32" s="10" t="str">
        <f>"1."</f>
        <v>1.</v>
      </c>
      <c r="B32" s="11" t="s">
        <v>13</v>
      </c>
    </row>
    <row r="34" spans="1:7" x14ac:dyDescent="0.3">
      <c r="D34" s="10" t="s">
        <v>14</v>
      </c>
      <c r="E34" s="5">
        <f>SUMPRODUCT(C20:C23,D7:D10)</f>
        <v>1000</v>
      </c>
      <c r="F34" s="5" t="s">
        <v>15</v>
      </c>
      <c r="G34" s="5">
        <f>E12</f>
        <v>1000</v>
      </c>
    </row>
    <row r="36" spans="1:7" x14ac:dyDescent="0.3">
      <c r="A36" s="10" t="str">
        <f>"2."</f>
        <v>2.</v>
      </c>
      <c r="B36" s="11" t="s">
        <v>19</v>
      </c>
    </row>
    <row r="38" spans="1:7" x14ac:dyDescent="0.3">
      <c r="D38" s="10" t="s">
        <v>47</v>
      </c>
      <c r="E38" s="5">
        <f>SUMPRODUCT(C20:C23,F7:F10)</f>
        <v>500</v>
      </c>
      <c r="F38" s="5" t="s">
        <v>17</v>
      </c>
      <c r="G38" s="5">
        <f>E12-E13</f>
        <v>500</v>
      </c>
    </row>
    <row r="40" spans="1:7" x14ac:dyDescent="0.3">
      <c r="A40" s="10" t="str">
        <f>"3."</f>
        <v>3.</v>
      </c>
      <c r="B40" s="11" t="s">
        <v>50</v>
      </c>
    </row>
    <row r="42" spans="1:7" x14ac:dyDescent="0.3">
      <c r="D42" s="10" t="s">
        <v>48</v>
      </c>
      <c r="E42" s="5">
        <f>C20*D7</f>
        <v>200</v>
      </c>
      <c r="F42" s="5" t="s">
        <v>17</v>
      </c>
      <c r="G42" s="5">
        <f>E14</f>
        <v>200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>
      <selection activeCell="G10" sqref="G10"/>
    </sheetView>
  </sheetViews>
  <sheetFormatPr defaultRowHeight="14.4" x14ac:dyDescent="0.3"/>
  <sheetData>
    <row r="1" spans="1:7" s="2" customFormat="1" ht="25.8" x14ac:dyDescent="0.5">
      <c r="A1" s="1" t="s">
        <v>33</v>
      </c>
    </row>
    <row r="3" spans="1:7" s="3" customFormat="1" x14ac:dyDescent="0.3">
      <c r="A3" s="4" t="s">
        <v>1</v>
      </c>
    </row>
    <row r="4" spans="1:7" ht="15" thickBot="1" x14ac:dyDescent="0.35">
      <c r="B4" s="6"/>
      <c r="C4" s="6"/>
      <c r="D4" s="6"/>
      <c r="E4" s="6"/>
      <c r="F4" s="6"/>
      <c r="G4" s="6"/>
    </row>
    <row r="5" spans="1:7" x14ac:dyDescent="0.3">
      <c r="B5" s="5"/>
      <c r="C5" s="5"/>
      <c r="D5" s="5" t="s">
        <v>2</v>
      </c>
      <c r="E5" s="5" t="s">
        <v>5</v>
      </c>
      <c r="F5" s="5" t="s">
        <v>43</v>
      </c>
      <c r="G5" s="5" t="s">
        <v>44</v>
      </c>
    </row>
    <row r="6" spans="1:7" x14ac:dyDescent="0.3">
      <c r="B6" s="8"/>
      <c r="C6" s="8" t="s">
        <v>4</v>
      </c>
      <c r="D6" s="8" t="s">
        <v>3</v>
      </c>
      <c r="E6" s="8" t="s">
        <v>3</v>
      </c>
      <c r="F6" s="8" t="s">
        <v>6</v>
      </c>
      <c r="G6" s="8" t="s">
        <v>7</v>
      </c>
    </row>
    <row r="7" spans="1:7" x14ac:dyDescent="0.3">
      <c r="B7" s="5" t="s">
        <v>39</v>
      </c>
      <c r="C7" s="5" t="s">
        <v>8</v>
      </c>
      <c r="D7" s="5">
        <v>50</v>
      </c>
      <c r="E7" s="5">
        <v>70</v>
      </c>
      <c r="F7" s="20">
        <v>59.09</v>
      </c>
      <c r="G7" s="20">
        <v>82.1</v>
      </c>
    </row>
    <row r="8" spans="1:7" x14ac:dyDescent="0.3">
      <c r="B8" s="5" t="s">
        <v>40</v>
      </c>
      <c r="C8" s="5" t="s">
        <v>10</v>
      </c>
      <c r="D8" s="5">
        <v>5</v>
      </c>
      <c r="E8" s="5">
        <v>10</v>
      </c>
      <c r="F8" s="20">
        <v>0.05</v>
      </c>
      <c r="G8" s="20">
        <v>36.32</v>
      </c>
    </row>
    <row r="9" spans="1:7" x14ac:dyDescent="0.3">
      <c r="B9" s="5" t="s">
        <v>41</v>
      </c>
      <c r="C9" s="5" t="s">
        <v>9</v>
      </c>
      <c r="D9" s="5">
        <v>13</v>
      </c>
      <c r="E9" s="5">
        <v>20</v>
      </c>
      <c r="F9" s="20">
        <v>16.88</v>
      </c>
      <c r="G9" s="20">
        <v>23.46</v>
      </c>
    </row>
    <row r="10" spans="1:7" ht="15" thickBot="1" x14ac:dyDescent="0.35">
      <c r="B10" s="7" t="s">
        <v>42</v>
      </c>
      <c r="C10" s="7" t="s">
        <v>10</v>
      </c>
      <c r="D10" s="7">
        <v>10</v>
      </c>
      <c r="E10" s="7">
        <v>8</v>
      </c>
      <c r="F10" s="21">
        <v>0.94</v>
      </c>
      <c r="G10" s="21">
        <v>25.14</v>
      </c>
    </row>
    <row r="12" spans="1:7" x14ac:dyDescent="0.3">
      <c r="D12" s="12" t="s">
        <v>18</v>
      </c>
      <c r="E12" s="13">
        <v>1000</v>
      </c>
    </row>
    <row r="13" spans="1:7" x14ac:dyDescent="0.3">
      <c r="D13" s="12" t="s">
        <v>45</v>
      </c>
      <c r="E13" s="13">
        <v>500</v>
      </c>
      <c r="F13" t="s">
        <v>32</v>
      </c>
    </row>
    <row r="14" spans="1:7" x14ac:dyDescent="0.3">
      <c r="D14" s="12" t="s">
        <v>46</v>
      </c>
      <c r="E14" s="13">
        <v>200</v>
      </c>
    </row>
    <row r="15" spans="1:7" x14ac:dyDescent="0.3">
      <c r="D15" s="12" t="s">
        <v>29</v>
      </c>
      <c r="E15" s="13">
        <v>4</v>
      </c>
    </row>
    <row r="17" spans="1:5" s="3" customFormat="1" x14ac:dyDescent="0.3">
      <c r="A17" s="4" t="s">
        <v>11</v>
      </c>
    </row>
    <row r="18" spans="1:5" ht="15" thickBot="1" x14ac:dyDescent="0.35">
      <c r="B18" s="6"/>
      <c r="C18" s="6"/>
      <c r="D18" s="6"/>
      <c r="E18" s="6"/>
    </row>
    <row r="19" spans="1:5" x14ac:dyDescent="0.3">
      <c r="C19" s="25" t="s">
        <v>23</v>
      </c>
      <c r="D19" s="25"/>
      <c r="E19" s="25"/>
    </row>
    <row r="20" spans="1:5" x14ac:dyDescent="0.3">
      <c r="B20" s="9"/>
      <c r="C20" s="8" t="s">
        <v>24</v>
      </c>
      <c r="D20" s="8" t="s">
        <v>25</v>
      </c>
      <c r="E20" s="17" t="s">
        <v>26</v>
      </c>
    </row>
    <row r="21" spans="1:5" ht="15.6" x14ac:dyDescent="0.35">
      <c r="A21" s="10" t="s">
        <v>35</v>
      </c>
      <c r="B21" s="23" t="s">
        <v>39</v>
      </c>
      <c r="C21" s="15">
        <v>4</v>
      </c>
      <c r="E21" s="5">
        <f>C21-D21</f>
        <v>4</v>
      </c>
    </row>
    <row r="22" spans="1:5" ht="15.6" x14ac:dyDescent="0.35">
      <c r="A22" s="10" t="s">
        <v>36</v>
      </c>
      <c r="B22" s="23" t="s">
        <v>40</v>
      </c>
      <c r="C22" s="15">
        <v>57.425034825870625</v>
      </c>
      <c r="D22" s="15">
        <v>0</v>
      </c>
      <c r="E22" s="5">
        <f t="shared" ref="E22:E24" si="0">C22-D22</f>
        <v>57.425034825870625</v>
      </c>
    </row>
    <row r="23" spans="1:5" ht="15.6" x14ac:dyDescent="0.35">
      <c r="A23" s="10" t="s">
        <v>37</v>
      </c>
      <c r="B23" s="23" t="s">
        <v>41</v>
      </c>
      <c r="C23" s="15">
        <v>65.092935323383088</v>
      </c>
      <c r="D23" s="15">
        <v>0</v>
      </c>
      <c r="E23" s="5">
        <f t="shared" si="0"/>
        <v>65.092935323383088</v>
      </c>
    </row>
    <row r="24" spans="1:5" ht="16.2" thickBot="1" x14ac:dyDescent="0.4">
      <c r="A24" s="10" t="s">
        <v>38</v>
      </c>
      <c r="B24" s="24" t="s">
        <v>42</v>
      </c>
      <c r="C24" s="16">
        <v>0</v>
      </c>
      <c r="D24" s="16">
        <v>33.333333333333329</v>
      </c>
      <c r="E24" s="7">
        <f t="shared" si="0"/>
        <v>-33.333333333333329</v>
      </c>
    </row>
    <row r="27" spans="1:5" s="3" customFormat="1" x14ac:dyDescent="0.3">
      <c r="A27" s="4" t="s">
        <v>16</v>
      </c>
    </row>
    <row r="29" spans="1:5" x14ac:dyDescent="0.3">
      <c r="C29" s="10" t="s">
        <v>20</v>
      </c>
      <c r="D29" s="14">
        <f>SUMPRODUCT(E21:E24,E7:E10)</f>
        <v>1889.4423880597014</v>
      </c>
      <c r="E29" s="5"/>
    </row>
    <row r="31" spans="1:5" s="3" customFormat="1" x14ac:dyDescent="0.3">
      <c r="A31" s="4" t="s">
        <v>12</v>
      </c>
    </row>
    <row r="33" spans="1:8" x14ac:dyDescent="0.3">
      <c r="A33" s="10" t="str">
        <f>"1."</f>
        <v>1.</v>
      </c>
      <c r="B33" s="11" t="s">
        <v>13</v>
      </c>
    </row>
    <row r="35" spans="1:8" x14ac:dyDescent="0.3">
      <c r="D35" s="10" t="s">
        <v>14</v>
      </c>
      <c r="E35" s="5">
        <f>SUMPRODUCT(E21:E24,D7:D10)</f>
        <v>1000</v>
      </c>
      <c r="F35" s="5" t="s">
        <v>15</v>
      </c>
      <c r="G35" s="5">
        <f>E12</f>
        <v>1000</v>
      </c>
    </row>
    <row r="37" spans="1:8" x14ac:dyDescent="0.3">
      <c r="A37" s="10" t="str">
        <f>"2."</f>
        <v>2.</v>
      </c>
      <c r="B37" s="11" t="s">
        <v>19</v>
      </c>
    </row>
    <row r="39" spans="1:8" x14ac:dyDescent="0.3">
      <c r="D39" s="10" t="s">
        <v>47</v>
      </c>
      <c r="E39" s="5">
        <f>SUMPRODUCT(C21:C24,F7:F10)-SUMPRODUCT(D22:D24,G8:G10)</f>
        <v>500.00000000000011</v>
      </c>
      <c r="F39" s="5" t="s">
        <v>17</v>
      </c>
      <c r="G39" s="5">
        <f>E12-E13</f>
        <v>500</v>
      </c>
    </row>
    <row r="41" spans="1:8" x14ac:dyDescent="0.3">
      <c r="A41" s="10" t="str">
        <f>"3."</f>
        <v>3.</v>
      </c>
      <c r="B41" s="11" t="s">
        <v>50</v>
      </c>
    </row>
    <row r="43" spans="1:8" x14ac:dyDescent="0.3">
      <c r="D43" s="10" t="s">
        <v>48</v>
      </c>
      <c r="E43" s="5">
        <f>C21*D7</f>
        <v>200</v>
      </c>
      <c r="F43" s="5" t="s">
        <v>17</v>
      </c>
      <c r="G43" s="5">
        <f>E14</f>
        <v>200</v>
      </c>
    </row>
    <row r="45" spans="1:8" x14ac:dyDescent="0.3">
      <c r="A45" s="10" t="str">
        <f>"4."</f>
        <v>4.</v>
      </c>
      <c r="B45" s="11" t="s">
        <v>27</v>
      </c>
    </row>
    <row r="47" spans="1:8" x14ac:dyDescent="0.3">
      <c r="D47" s="10" t="s">
        <v>30</v>
      </c>
      <c r="E47">
        <f>E15*SUMPRODUCT(D22:D24,D8:D10)</f>
        <v>1333.333333333333</v>
      </c>
      <c r="F47" s="5" t="s">
        <v>15</v>
      </c>
      <c r="G47">
        <f>SUMPRODUCT(C21:C24,D7:D10)</f>
        <v>1333.3333333333333</v>
      </c>
      <c r="H47" t="s">
        <v>28</v>
      </c>
    </row>
  </sheetData>
  <mergeCells count="1">
    <mergeCell ref="C19:E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workbookViewId="0"/>
  </sheetViews>
  <sheetFormatPr defaultRowHeight="14.4" x14ac:dyDescent="0.3"/>
  <sheetData>
    <row r="1" spans="1:7" s="2" customFormat="1" ht="25.8" x14ac:dyDescent="0.5">
      <c r="A1" s="1" t="s">
        <v>34</v>
      </c>
    </row>
    <row r="3" spans="1:7" s="3" customFormat="1" x14ac:dyDescent="0.3">
      <c r="A3" s="4" t="s">
        <v>1</v>
      </c>
    </row>
    <row r="4" spans="1:7" ht="15" thickBot="1" x14ac:dyDescent="0.35">
      <c r="B4" s="6"/>
      <c r="C4" s="6"/>
      <c r="D4" s="6"/>
      <c r="E4" s="6"/>
      <c r="F4" s="6"/>
      <c r="G4" s="6"/>
    </row>
    <row r="5" spans="1:7" x14ac:dyDescent="0.3">
      <c r="B5" s="5"/>
      <c r="C5" s="5"/>
      <c r="D5" s="5" t="s">
        <v>2</v>
      </c>
      <c r="E5" s="5" t="s">
        <v>5</v>
      </c>
      <c r="F5" s="5" t="s">
        <v>43</v>
      </c>
      <c r="G5" s="5" t="s">
        <v>44</v>
      </c>
    </row>
    <row r="6" spans="1:7" x14ac:dyDescent="0.3">
      <c r="B6" s="8"/>
      <c r="C6" s="8" t="s">
        <v>4</v>
      </c>
      <c r="D6" s="8" t="s">
        <v>3</v>
      </c>
      <c r="E6" s="8" t="s">
        <v>3</v>
      </c>
      <c r="F6" s="8" t="s">
        <v>6</v>
      </c>
      <c r="G6" s="8" t="s">
        <v>7</v>
      </c>
    </row>
    <row r="7" spans="1:7" x14ac:dyDescent="0.3">
      <c r="B7" s="5" t="s">
        <v>39</v>
      </c>
      <c r="C7" s="5" t="s">
        <v>8</v>
      </c>
      <c r="D7" s="5">
        <v>50</v>
      </c>
      <c r="E7" s="5">
        <v>70</v>
      </c>
      <c r="F7" s="20">
        <v>59.09</v>
      </c>
      <c r="G7" s="20">
        <v>82.1</v>
      </c>
    </row>
    <row r="8" spans="1:7" x14ac:dyDescent="0.3">
      <c r="B8" s="5" t="s">
        <v>40</v>
      </c>
      <c r="C8" s="5" t="s">
        <v>10</v>
      </c>
      <c r="D8" s="5">
        <v>5</v>
      </c>
      <c r="E8" s="5">
        <v>10</v>
      </c>
      <c r="F8" s="20">
        <v>0.05</v>
      </c>
      <c r="G8" s="20">
        <v>36.32</v>
      </c>
    </row>
    <row r="9" spans="1:7" x14ac:dyDescent="0.3">
      <c r="B9" s="5" t="s">
        <v>41</v>
      </c>
      <c r="C9" s="5" t="s">
        <v>9</v>
      </c>
      <c r="D9" s="5">
        <v>13</v>
      </c>
      <c r="E9" s="5">
        <v>20</v>
      </c>
      <c r="F9" s="20">
        <v>16.88</v>
      </c>
      <c r="G9" s="20">
        <v>23.46</v>
      </c>
    </row>
    <row r="10" spans="1:7" x14ac:dyDescent="0.3">
      <c r="B10" s="8" t="s">
        <v>42</v>
      </c>
      <c r="C10" s="8" t="s">
        <v>10</v>
      </c>
      <c r="D10" s="8">
        <v>10</v>
      </c>
      <c r="E10" s="8">
        <v>8</v>
      </c>
      <c r="F10" s="22">
        <v>0.94</v>
      </c>
      <c r="G10" s="22">
        <v>25.14</v>
      </c>
    </row>
    <row r="11" spans="1:7" ht="15" thickBot="1" x14ac:dyDescent="0.35">
      <c r="B11" s="7" t="s">
        <v>31</v>
      </c>
      <c r="C11" s="7"/>
      <c r="D11" s="7">
        <v>0.08</v>
      </c>
      <c r="E11" s="7"/>
      <c r="F11" s="7"/>
      <c r="G11" s="7"/>
    </row>
    <row r="13" spans="1:7" x14ac:dyDescent="0.3">
      <c r="D13" s="12" t="s">
        <v>18</v>
      </c>
      <c r="E13" s="13">
        <v>1000</v>
      </c>
    </row>
    <row r="14" spans="1:7" x14ac:dyDescent="0.3">
      <c r="D14" s="12" t="s">
        <v>45</v>
      </c>
      <c r="E14" s="13">
        <v>500</v>
      </c>
    </row>
    <row r="15" spans="1:7" x14ac:dyDescent="0.3">
      <c r="D15" s="12" t="s">
        <v>49</v>
      </c>
      <c r="E15" s="13">
        <v>200</v>
      </c>
    </row>
    <row r="17" spans="1:5" s="3" customFormat="1" x14ac:dyDescent="0.3">
      <c r="A17" s="4" t="s">
        <v>11</v>
      </c>
    </row>
    <row r="18" spans="1:5" ht="15" thickBot="1" x14ac:dyDescent="0.35">
      <c r="B18" s="6"/>
      <c r="C18" s="6"/>
    </row>
    <row r="19" spans="1:5" x14ac:dyDescent="0.3">
      <c r="C19" s="5" t="s">
        <v>21</v>
      </c>
    </row>
    <row r="20" spans="1:5" x14ac:dyDescent="0.3">
      <c r="B20" s="9"/>
      <c r="C20" s="8" t="s">
        <v>22</v>
      </c>
    </row>
    <row r="21" spans="1:5" ht="15.6" x14ac:dyDescent="0.35">
      <c r="A21" s="10" t="s">
        <v>35</v>
      </c>
      <c r="B21" t="s">
        <v>39</v>
      </c>
      <c r="C21" s="15">
        <v>0</v>
      </c>
    </row>
    <row r="22" spans="1:5" ht="15.6" x14ac:dyDescent="0.35">
      <c r="A22" s="10" t="s">
        <v>36</v>
      </c>
      <c r="B22" t="s">
        <v>40</v>
      </c>
      <c r="C22" s="15">
        <v>120.71546268656715</v>
      </c>
    </row>
    <row r="23" spans="1:5" ht="15.6" x14ac:dyDescent="0.35">
      <c r="A23" s="10" t="s">
        <v>37</v>
      </c>
      <c r="B23" t="s">
        <v>41</v>
      </c>
      <c r="C23" s="15">
        <v>29.263283582089556</v>
      </c>
    </row>
    <row r="24" spans="1:5" ht="15.6" x14ac:dyDescent="0.35">
      <c r="A24" s="10" t="s">
        <v>38</v>
      </c>
      <c r="B24" s="9" t="s">
        <v>42</v>
      </c>
      <c r="C24" s="19">
        <v>0</v>
      </c>
    </row>
    <row r="25" spans="1:5" ht="15" thickBot="1" x14ac:dyDescent="0.35">
      <c r="B25" s="18" t="s">
        <v>31</v>
      </c>
      <c r="C25" s="16">
        <v>200</v>
      </c>
    </row>
    <row r="28" spans="1:5" s="3" customFormat="1" x14ac:dyDescent="0.3">
      <c r="A28" s="4" t="s">
        <v>16</v>
      </c>
    </row>
    <row r="30" spans="1:5" x14ac:dyDescent="0.3">
      <c r="C30" s="10" t="s">
        <v>20</v>
      </c>
      <c r="D30" s="14">
        <f>SUMPRODUCT(C21:C24,E7:E10)</f>
        <v>1792.4202985074628</v>
      </c>
      <c r="E30" s="5"/>
    </row>
    <row r="32" spans="1:5" s="3" customFormat="1" x14ac:dyDescent="0.3">
      <c r="A32" s="4" t="s">
        <v>12</v>
      </c>
    </row>
    <row r="34" spans="1:7" x14ac:dyDescent="0.3">
      <c r="A34" s="10" t="str">
        <f>"1."</f>
        <v>1.</v>
      </c>
      <c r="B34" s="11" t="s">
        <v>13</v>
      </c>
    </row>
    <row r="36" spans="1:7" x14ac:dyDescent="0.3">
      <c r="D36" s="10" t="s">
        <v>14</v>
      </c>
      <c r="E36" s="5">
        <f>SUMPRODUCT(C21:C24,D7:D10)</f>
        <v>984</v>
      </c>
      <c r="F36" s="5" t="s">
        <v>15</v>
      </c>
      <c r="G36" s="5">
        <f>E13-(C25*D11)</f>
        <v>984</v>
      </c>
    </row>
    <row r="38" spans="1:7" x14ac:dyDescent="0.3">
      <c r="A38" s="10" t="str">
        <f>"2."</f>
        <v>2.</v>
      </c>
      <c r="B38" s="11" t="s">
        <v>19</v>
      </c>
    </row>
    <row r="40" spans="1:7" x14ac:dyDescent="0.3">
      <c r="D40" s="10" t="s">
        <v>47</v>
      </c>
      <c r="E40" s="5">
        <f>SUMPRODUCT(C21:C24,F7:F10)</f>
        <v>500</v>
      </c>
      <c r="F40" s="5" t="s">
        <v>17</v>
      </c>
      <c r="G40" s="5">
        <f>E13-E14</f>
        <v>500</v>
      </c>
    </row>
    <row r="42" spans="1:7" x14ac:dyDescent="0.3">
      <c r="A42" s="10" t="str">
        <f>"3."</f>
        <v>3.</v>
      </c>
      <c r="B42" s="11" t="s">
        <v>50</v>
      </c>
    </row>
    <row r="44" spans="1:7" x14ac:dyDescent="0.3">
      <c r="D44" s="10" t="s">
        <v>51</v>
      </c>
      <c r="E44" s="5">
        <f>C21*D7</f>
        <v>0</v>
      </c>
      <c r="F44" s="5" t="s">
        <v>17</v>
      </c>
      <c r="G44" s="5">
        <f>E15-C25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A</vt:lpstr>
      <vt:lpstr>Part C</vt:lpstr>
      <vt:lpstr>Part D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cguetta15</dc:creator>
  <cp:lastModifiedBy>cguetta15</cp:lastModifiedBy>
  <cp:lastPrinted>2012-01-27T02:27:23Z</cp:lastPrinted>
  <dcterms:created xsi:type="dcterms:W3CDTF">2012-01-05T21:14:13Z</dcterms:created>
  <dcterms:modified xsi:type="dcterms:W3CDTF">2012-01-27T18:52:45Z</dcterms:modified>
</cp:coreProperties>
</file>